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20" firstSheet="1" activeTab="1"/>
  </bookViews>
  <sheets>
    <sheet name="Источники" sheetId="1" r:id="rId1"/>
    <sheet name="Источники (2)" sheetId="2" r:id="rId2"/>
    <sheet name="дох" sheetId="3" r:id="rId3"/>
    <sheet name="дох (2)" sheetId="4" r:id="rId4"/>
    <sheet name="Вед" sheetId="5" r:id="rId5"/>
    <sheet name="Вед (2)" sheetId="6" r:id="rId6"/>
    <sheet name="Функ стр" sheetId="7" r:id="rId7"/>
    <sheet name="Функ стр (2)" sheetId="8" r:id="rId8"/>
    <sheet name="Целевые" sheetId="9" r:id="rId9"/>
    <sheet name="Целевые2" sheetId="10" r:id="rId10"/>
    <sheet name="межб " sheetId="11" r:id="rId11"/>
    <sheet name="межб (2)" sheetId="12" r:id="rId12"/>
    <sheet name="межбюд" sheetId="13" r:id="rId13"/>
    <sheet name="межбюд (2)" sheetId="14" r:id="rId14"/>
    <sheet name="вырав" sheetId="15" r:id="rId15"/>
    <sheet name="вырав2" sheetId="16" r:id="rId16"/>
    <sheet name="воинс" sheetId="17" r:id="rId17"/>
    <sheet name="воинс2" sheetId="18" r:id="rId18"/>
    <sheet name="МБТ РТ" sheetId="19" r:id="rId19"/>
    <sheet name="МБТ РТ (2)" sheetId="20" r:id="rId20"/>
  </sheets>
  <definedNames>
    <definedName name="_xlnm.Print_Area" localSheetId="4">'Вед'!$A$1:$G$263</definedName>
    <definedName name="_xlnm.Print_Area" localSheetId="5">'Вед (2)'!$A$1:$H$262</definedName>
    <definedName name="_xlnm.Print_Area" localSheetId="16">'воинс'!$A$1:$B$39</definedName>
    <definedName name="_xlnm.Print_Area" localSheetId="17">'воинс2'!$A$1:$C$36</definedName>
    <definedName name="_xlnm.Print_Area" localSheetId="14">'вырав'!$A$1:$B$39</definedName>
    <definedName name="_xlnm.Print_Area" localSheetId="15">'вырав2'!$A$1:$C$35</definedName>
    <definedName name="_xlnm.Print_Area" localSheetId="2">'дох'!$A$1:$C$42</definedName>
    <definedName name="_xlnm.Print_Area" localSheetId="3">'дох (2)'!$A$1:$D$39</definedName>
    <definedName name="_xlnm.Print_Area" localSheetId="18">'МБТ РТ'!$A$1:$C$46</definedName>
    <definedName name="_xlnm.Print_Area" localSheetId="10">'межб '!$A$1:$B$27</definedName>
    <definedName name="_xlnm.Print_Area" localSheetId="11">'межб (2)'!$A$1:$C$24</definedName>
    <definedName name="_xlnm.Print_Area" localSheetId="12">'межбюд'!$A$1:$B$30</definedName>
    <definedName name="_xlnm.Print_Area" localSheetId="13">'межбюд (2)'!$A$1:$C$26</definedName>
    <definedName name="_xlnm.Print_Area" localSheetId="6">'Функ стр'!$A$1:$F$235</definedName>
    <definedName name="_xlnm.Print_Area" localSheetId="7">'Функ стр (2)'!$A$1:$G$242</definedName>
    <definedName name="_xlnm.Print_Area" localSheetId="8">'Целевые'!$A$1:$F$351</definedName>
    <definedName name="_xlnm.Print_Area" localSheetId="9">'Целевые2'!$A$1:$G$333</definedName>
  </definedNames>
  <calcPr fullCalcOnLoad="1"/>
</workbook>
</file>

<file path=xl/sharedStrings.xml><?xml version="1.0" encoding="utf-8"?>
<sst xmlns="http://schemas.openxmlformats.org/spreadsheetml/2006/main" count="6560" uniqueCount="647">
  <si>
    <t>99 0 00 8006 0</t>
  </si>
  <si>
    <t>99 0 00 9043 0</t>
  </si>
  <si>
    <t>ВСЕГО</t>
  </si>
  <si>
    <t>Наименование статей расходов</t>
  </si>
  <si>
    <t>КЦСР</t>
  </si>
  <si>
    <t>КВР</t>
  </si>
  <si>
    <t>Раздел</t>
  </si>
  <si>
    <t>Пр</t>
  </si>
  <si>
    <t>170</t>
  </si>
  <si>
    <t>99 0 00 5120 0</t>
  </si>
  <si>
    <t xml:space="preserve">Муниципальная программа профилактики наркотизации в Актанышском муниципальном районе </t>
  </si>
  <si>
    <t>Д1 0 00 0365 0</t>
  </si>
  <si>
    <t>Налоговые и неналоговые доходы</t>
  </si>
  <si>
    <t>Налоги на прибыль, доходы</t>
  </si>
  <si>
    <t>Доходы от продажи материальных и нематериальных активов</t>
  </si>
  <si>
    <t>1 14 00000 00 0000 000</t>
  </si>
  <si>
    <t>1 16 00000 00 0000 000</t>
  </si>
  <si>
    <t xml:space="preserve">1 03 00000 00 0000 000 </t>
  </si>
  <si>
    <t xml:space="preserve">1 03 02000 01 0000 110 </t>
  </si>
  <si>
    <t>Мероприятия по переселению граждан из аварийного жилищного фонда</t>
  </si>
  <si>
    <t xml:space="preserve">Налог на доходы физических лиц </t>
  </si>
  <si>
    <t>1 01 02000 01 0000 110</t>
  </si>
  <si>
    <t>Налог, взимаемый в связи с применением патентной системы налогообложения</t>
  </si>
  <si>
    <t>1 05 04000 02 0000 110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</si>
  <si>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</si>
  <si>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</si>
  <si>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</si>
  <si>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Плата за негативное воздействие на окружающую среду</t>
  </si>
  <si>
    <t>1 12 01000 01 0000 120</t>
  </si>
  <si>
    <t>Доходы от продажи земельных учасков, находящихся в государственной и муниципальной собственности</t>
  </si>
  <si>
    <t>Пенсионное обеспечение</t>
  </si>
  <si>
    <t>Выплаты за выслугу лет</t>
  </si>
  <si>
    <t>1 05 01000 00 0000 110</t>
  </si>
  <si>
    <t>1 05 03000 01 0000 110</t>
  </si>
  <si>
    <t xml:space="preserve">1 05 00000 00 0000 000 </t>
  </si>
  <si>
    <t>1 00 00000 00 0000 000</t>
  </si>
  <si>
    <t>1 01 00000 00 0000 000</t>
  </si>
  <si>
    <t>Непрограммные направления расходов</t>
  </si>
  <si>
    <t>Реализация государственных полномочий по определению перечня должностных лиц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</si>
  <si>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</si>
  <si>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</si>
  <si>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 xml:space="preserve">Обеспечение мероприятий по капитальному ремонту многоквартирных домов </t>
  </si>
  <si>
    <t>Налоги на совокупный доход</t>
  </si>
  <si>
    <t>Государственная пошлина</t>
  </si>
  <si>
    <t xml:space="preserve">Уплата налога на имущество организаций и земельного налога 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</si>
  <si>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</si>
  <si>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</si>
  <si>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</si>
  <si>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</si>
  <si>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</si>
  <si>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</si>
  <si>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</si>
  <si>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</si>
  <si>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</si>
  <si>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</si>
  <si>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</si>
  <si>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Национальная оборона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</si>
  <si>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</si>
  <si>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</si>
  <si>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1 11 00000 00 0000 000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</si>
  <si>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</si>
  <si>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</si>
  <si>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</si>
  <si>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</si>
  <si>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</si>
  <si>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</si>
  <si>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</si>
  <si>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Субсидии бюджетам муниципальных районов и городских округов на переселение граждан из аварийного жилищного фонда в рамках Федерального закона «О Фонде содействия реформированию жилищно-коммунального хозяйства», за счет средств, поступивших от Фонда содействия реформированию жилищно-коммунального хозяйства</t>
  </si>
  <si>
    <t>Субсидии бюджетам муниципальных районов и городских округов на переселение граждан из аварийного жилищного фонда в рамках Федерального закона «О Фонде содействия реформированию жилищно-коммунального хозяйства», за счет средств бюджета Республики Татарстан</t>
  </si>
  <si>
    <t>2 02 20299 05 0000 150</t>
  </si>
  <si>
    <t>2 02 20302 05 0000 150</t>
  </si>
  <si>
    <t xml:space="preserve"> Субвенции бюджетам  муниципальных районов на реализацию полномочий в сфере обеспечения равной доступности услуг общественного транспорта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</si>
  <si>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</si>
  <si>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Реализация государственных полномочий по осуществлению информационного обеспечения образовательных учреждений</t>
  </si>
  <si>
    <t>Культура, кинематография</t>
  </si>
  <si>
    <t xml:space="preserve">Культура </t>
  </si>
  <si>
    <t>Социальное обеспечение населения</t>
  </si>
  <si>
    <t>Оказание других видов социальной помощи</t>
  </si>
  <si>
    <t xml:space="preserve">Физическая культура и спорт </t>
  </si>
  <si>
    <t>Массовый спорт</t>
  </si>
  <si>
    <t>Межбюджетные трансферты общего характера бюджетам муниципальных образований</t>
  </si>
  <si>
    <t>Налоги на товары (работы, услуги), реализуемые на территории Российской Федерации</t>
  </si>
  <si>
    <t>- акцизы по подакцизным товарам (продукции), производимым на территории Российской Федерации</t>
  </si>
  <si>
    <t>Субвенция 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</si>
  <si>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13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</si>
  <si>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</si>
  <si>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</si>
  <si>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</si>
  <si>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</si>
  <si>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</si>
  <si>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</si>
  <si>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11</t>
  </si>
  <si>
    <t>600</t>
  </si>
  <si>
    <t>Сельское хозяйство</t>
  </si>
  <si>
    <t>Дорожное хозяйство (дорожные фонды)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</si>
  <si>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</si>
  <si>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</si>
  <si>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Предоставление субсидий бюджетным, автономным учреждениям и иным некоммерческим организациям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</si>
  <si>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</si>
  <si>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произрастающегона земельных участках, находящихся в муниципальной собственности</t>
  </si>
  <si>
    <t>Учреждения по внешкольной работе с детьми художественно-эстетической направленности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</si>
  <si>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</si>
  <si>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</si>
  <si>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</si>
  <si>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01 05 02 01 05 0000 510</t>
  </si>
  <si>
    <t>1 08 00000 00 0000 000</t>
  </si>
  <si>
    <t>1 12 00000 00 0000 000</t>
  </si>
  <si>
    <t>1 14 06000 00 0000 430</t>
  </si>
  <si>
    <t>(тыс.рублей)</t>
  </si>
  <si>
    <t xml:space="preserve"> на выравнивание бюджетной обеспеченности поселений</t>
  </si>
  <si>
    <t>Таблица 1</t>
  </si>
  <si>
    <t xml:space="preserve">                                    Приложение  2</t>
  </si>
  <si>
    <t>Наименование расходов</t>
  </si>
  <si>
    <t>Сумма</t>
  </si>
  <si>
    <t>Образование</t>
  </si>
  <si>
    <t>Дошкольное образование</t>
  </si>
  <si>
    <t>финансирования дефицита бюджета</t>
  </si>
  <si>
    <t>ИСТОЧНИКИ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</si>
  <si>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</si>
  <si>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</si>
  <si>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</si>
  <si>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</si>
  <si>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</si>
  <si>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</si>
  <si>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 xml:space="preserve">Резервные фонды </t>
  </si>
  <si>
    <t>Функционирование законодательного органа государственной власти и местного самоуправления</t>
  </si>
  <si>
    <t>Ведомственная структура</t>
  </si>
  <si>
    <t>Рз</t>
  </si>
  <si>
    <t>ПР</t>
  </si>
  <si>
    <t>ЦСР</t>
  </si>
  <si>
    <t>ВР</t>
  </si>
  <si>
    <t>09</t>
  </si>
  <si>
    <t>01</t>
  </si>
  <si>
    <t>07</t>
  </si>
  <si>
    <t>02</t>
  </si>
  <si>
    <t>08</t>
  </si>
  <si>
    <t>04</t>
  </si>
  <si>
    <t>06</t>
  </si>
  <si>
    <t>03</t>
  </si>
  <si>
    <t>ВСЕГО РАСХОДОВ</t>
  </si>
  <si>
    <t>05</t>
  </si>
  <si>
    <t>(тыс.руб.)</t>
  </si>
  <si>
    <t>Аишевское сельское поселение</t>
  </si>
  <si>
    <t>Аккузовское сельское поселение</t>
  </si>
  <si>
    <t>Актанышбашское сельское поселение</t>
  </si>
  <si>
    <t>Актанышское сельское поселение</t>
  </si>
  <si>
    <t>Межбюджетные трансферты, получаемые из  бюджета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</si>
  <si>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</si>
  <si>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</si>
  <si>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 xml:space="preserve"> Дотации бюджетам муниципальных районов</t>
  </si>
  <si>
    <t xml:space="preserve">Субвенции бюджетам   муниципальных районов на обеспечение госгарантии в дошкольных образовательных учреждениях </t>
  </si>
  <si>
    <t>Субвенции бюджетам муниципальных районов на отлов, содержание и регулирование численности безнадзорных животных</t>
  </si>
  <si>
    <t>Субвенции бюджетам муниципальных районов на составление протоколов об административных правонарушениях</t>
  </si>
  <si>
    <t xml:space="preserve">                                    Приложение 3</t>
  </si>
  <si>
    <t xml:space="preserve">                                    Приложение  4</t>
  </si>
  <si>
    <t xml:space="preserve">                                    Приложение  5</t>
  </si>
  <si>
    <t>Атясовское сельское поселение</t>
  </si>
  <si>
    <t>Верхнеяхшеевское сельское поселение</t>
  </si>
  <si>
    <t>Казкеевское сельское поселение</t>
  </si>
  <si>
    <t>Кировское сельское поселение</t>
  </si>
  <si>
    <t>Кузякинское сельское поселение</t>
  </si>
  <si>
    <t>Масадинское сельское поселение</t>
  </si>
  <si>
    <t>Новоалимовское сельское поселение</t>
  </si>
  <si>
    <t>Субвенции бюджетам   муниципальных районов на реализацию полномочия по осуществлению информационно-методического обеспечения образовательных учреждений</t>
  </si>
  <si>
    <t xml:space="preserve"> Субвенции на реализацию государствен-ных полномочий в сфере организации проведения мероприятий по предупреж-дению и ликвидации болез ней животных, их лечению, защите населения от болез-ней, общих для человека и животных</t>
  </si>
  <si>
    <t>Поисевское сельское поселение</t>
  </si>
  <si>
    <t>Староаймановское сельское поселение</t>
  </si>
  <si>
    <t>Старобайсаровское сельское поселение</t>
  </si>
  <si>
    <t>Старобугадинское сельское поселение</t>
  </si>
  <si>
    <t>Старокурмашевское сельское поселение</t>
  </si>
  <si>
    <t>Старосафаровское сельское поселение</t>
  </si>
  <si>
    <t>Такталачукское сельское поселение</t>
  </si>
  <si>
    <t>Татарско-Суксинское сельское поселение</t>
  </si>
  <si>
    <t>Татарско-Ямалинское сельское поселение</t>
  </si>
  <si>
    <t>Тлякеевское сельское поселение</t>
  </si>
  <si>
    <t>Тюковское сельское поселение</t>
  </si>
  <si>
    <t>Уразаевское сельское поселение</t>
  </si>
  <si>
    <t>Усинское сельское поселение</t>
  </si>
  <si>
    <t>Чалманаратское сельское поселение</t>
  </si>
  <si>
    <t>Чуракаевское сельское поселение</t>
  </si>
  <si>
    <t>ИТОГО</t>
  </si>
  <si>
    <t>Дотации</t>
  </si>
  <si>
    <t>Наименование поселений</t>
  </si>
  <si>
    <t>Государственная регистрация актов гражданского состояния</t>
  </si>
  <si>
    <t>Проведение мероприятий для детей и молодежи</t>
  </si>
  <si>
    <t>500</t>
  </si>
  <si>
    <t>14</t>
  </si>
  <si>
    <t>Источники внутреннего финансирования дефицита бюджета</t>
  </si>
  <si>
    <t xml:space="preserve">                                    Приложение  1</t>
  </si>
  <si>
    <t xml:space="preserve">Наименование </t>
  </si>
  <si>
    <t>Код показателя</t>
  </si>
  <si>
    <t>Наименование показателя</t>
  </si>
  <si>
    <t>Другие общегосударственные вопросы</t>
  </si>
  <si>
    <t>Резервные фонды местных администраций</t>
  </si>
  <si>
    <t>Национальная экономика</t>
  </si>
  <si>
    <t>Здравоохранение</t>
  </si>
  <si>
    <t>Социальная политика</t>
  </si>
  <si>
    <t>Межбюджетные трансферты</t>
  </si>
  <si>
    <t>Жилищно-коммунальное хозяйство</t>
  </si>
  <si>
    <t>Наименование дохода</t>
  </si>
  <si>
    <t>Безвозмездные поступлениия</t>
  </si>
  <si>
    <t xml:space="preserve"> Субсидии бюджетам  муниципальных районов на организацию предоставления общедоступного общего образования, доп.образования, на организацию отдыха детей в каникулярное время </t>
  </si>
  <si>
    <t xml:space="preserve"> Субвенции бюджетам  муниципальных районов на реализацию полномочий по госрегистрации актов гражданского состояния </t>
  </si>
  <si>
    <t>Вед</t>
  </si>
  <si>
    <t>075</t>
  </si>
  <si>
    <t>301</t>
  </si>
  <si>
    <t xml:space="preserve">Субвенции бюджетам   муниципальных районов на осуществление полномочий по первичному воинскому учету </t>
  </si>
  <si>
    <t xml:space="preserve"> Субвенции бюджетам муниципальных районов  на реализацию госполномочий по расчету и предоставлению дотации поселениям </t>
  </si>
  <si>
    <t xml:space="preserve">Субвенции бюджетам   муниципальных районов на обеспечение госгарантии в общеобразовательных учреждениях </t>
  </si>
  <si>
    <t xml:space="preserve">Субвенции бюджетам   муниципальных районов бюджетам   муниципальных районов по организацию деятельности административных комиссий </t>
  </si>
  <si>
    <t>Субвенции бюджетам   муниципальных районов на реализацию полномочий в сфере молодежной политики</t>
  </si>
  <si>
    <t xml:space="preserve"> Субвенции бюджетам   муниципальных районов на реализацию госполномочий в области образования</t>
  </si>
  <si>
    <t>Субвенции бюджетам   муниципальных районов на госполномочия в области архивного дела</t>
  </si>
  <si>
    <t>Субвенции бюджетам   муниципальных районов на осуществление опеки и попечительства</t>
  </si>
  <si>
    <t xml:space="preserve">Обеспечение деятельности финансовых, налоговых, таможенных органов и органов финансового надзора </t>
  </si>
  <si>
    <t>Реализация полномочий по организации и осуществлению опеки и попечительства</t>
  </si>
  <si>
    <t>01 00 00 00 00 0000 000</t>
  </si>
  <si>
    <t>2 02 00000 05 0000 000</t>
  </si>
  <si>
    <t>691</t>
  </si>
  <si>
    <t>01 05 00 00 00  0000 000</t>
  </si>
  <si>
    <t>01 05 00 00 00  0000 500</t>
  </si>
  <si>
    <t>01 05 02 01 00 0000 510</t>
  </si>
  <si>
    <t>Субсидии бюджетам муниципальных районов и городских округов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</si>
  <si>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2 02 25304 05 0000 150</t>
  </si>
  <si>
    <t xml:space="preserve">Субсидии бюджетам муниципальных районов на выравнивание уровня  бюджетной обеспеченности и иные виды финансовой помощи бюджетам  поселений 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</si>
  <si>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</si>
  <si>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</si>
  <si>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>2 02 35303 05 0000 150</t>
  </si>
  <si>
    <t>2 02 15001 05 0000 150</t>
  </si>
  <si>
    <t>2 02 20000 00 0000 150</t>
  </si>
  <si>
    <t>2 02 29999 05 0000 150</t>
  </si>
  <si>
    <t>2 02 30000 00 0000 150</t>
  </si>
  <si>
    <t>2 02 35930 05 0000 150</t>
  </si>
  <si>
    <t>2 02 35120 05 0000 150</t>
  </si>
  <si>
    <t>2 02 35118 05 0000 150</t>
  </si>
  <si>
    <t>202 30024 05 0000 150</t>
  </si>
  <si>
    <t xml:space="preserve">202 30024 05 0000 150 </t>
  </si>
  <si>
    <t>Благоустройство</t>
  </si>
  <si>
    <t>Муниципальная программа профилактики терроризма и экстремизма в Актанышском муниципальном районе</t>
  </si>
  <si>
    <t>Комплексная программа профилактики правонарушений в Актанышском муниципальном районе</t>
  </si>
  <si>
    <t>02 2 08 5303 1</t>
  </si>
  <si>
    <t>02 2 09 L304 0</t>
  </si>
  <si>
    <t xml:space="preserve">                                    Приложение 7</t>
  </si>
  <si>
    <t xml:space="preserve">                                    Приложение 6</t>
  </si>
  <si>
    <t xml:space="preserve">                                    Приложение 8</t>
  </si>
  <si>
    <t>деятельности), группам видов расходов классификации расходов бюджетов</t>
  </si>
  <si>
    <t xml:space="preserve">               Распределение</t>
  </si>
  <si>
    <t>бюджетных ассигнований по  целевым статьям (муниципальным программам</t>
  </si>
  <si>
    <t>группам видов расходов, разделам и подразделам классификации расходов бюджетов</t>
  </si>
  <si>
    <t>на выравнивание бюджетной обеспеченности поселений</t>
  </si>
  <si>
    <t>9900092410</t>
  </si>
  <si>
    <t>2700002043</t>
  </si>
  <si>
    <t>27 0 00 02043</t>
  </si>
  <si>
    <t>99 0 00 9241 0</t>
  </si>
  <si>
    <t>2 02 10000 05 0000 150</t>
  </si>
  <si>
    <t>2 02 20000 05 0000 150</t>
  </si>
  <si>
    <t>2 02 30000 05 0000 150</t>
  </si>
  <si>
    <t>220200000</t>
  </si>
  <si>
    <t>1340105370</t>
  </si>
  <si>
    <t>300</t>
  </si>
  <si>
    <t>Реализация государственных полномочий в сфере обеспечения равной доступности общественного транспорта для отдельных категорий граждан</t>
  </si>
  <si>
    <t>Муниципальная программа «Охрана окружающей среды в Актанышском муниципальном районе Республики Татарстан»</t>
  </si>
  <si>
    <t xml:space="preserve">Программа Муниципальный дорожный фонд </t>
  </si>
  <si>
    <t>1410563130</t>
  </si>
  <si>
    <t>044F367484</t>
  </si>
  <si>
    <t>Мероприятия по уничтожению борщевика Сосновского, произрастающего на земельных участках, находящихся в муниципальной собственности</t>
  </si>
  <si>
    <t>Районная программа "Патриотическое воспитание детей и молодежи в Актанышском муниципальном районе"</t>
  </si>
  <si>
    <t>0220200000</t>
  </si>
  <si>
    <t>983278,02</t>
  </si>
  <si>
    <t>0350323110</t>
  </si>
  <si>
    <t>0350323120</t>
  </si>
  <si>
    <t>0350323130</t>
  </si>
  <si>
    <t>03 5 03 2311 0</t>
  </si>
  <si>
    <t>03 5 03 2312 0</t>
  </si>
  <si>
    <t>03 5 03 2313 0</t>
  </si>
  <si>
    <t>14 1 05 6313 0</t>
  </si>
  <si>
    <t>04 4 F3 6748 4</t>
  </si>
  <si>
    <t>03 1 022551 0</t>
  </si>
  <si>
    <t>13 4 01 0537 0</t>
  </si>
  <si>
    <t>01 05 00 00 00  0000 600</t>
  </si>
  <si>
    <t>01 05 02 01 00 0000 610</t>
  </si>
  <si>
    <t>01 05 02 01 05 0000 610</t>
  </si>
  <si>
    <t>Распределение</t>
  </si>
  <si>
    <t>Код дохода</t>
  </si>
  <si>
    <t xml:space="preserve">Сумма </t>
  </si>
  <si>
    <t>9900000000</t>
  </si>
  <si>
    <t>9900002030</t>
  </si>
  <si>
    <t>9900002040</t>
  </si>
  <si>
    <t>9900025240</t>
  </si>
  <si>
    <t>9900007411</t>
  </si>
  <si>
    <t>9900002950</t>
  </si>
  <si>
    <t>9900059300</t>
  </si>
  <si>
    <t>9900025260</t>
  </si>
  <si>
    <t>9900025270</t>
  </si>
  <si>
    <t>08Е0100000</t>
  </si>
  <si>
    <t>08Е0144020</t>
  </si>
  <si>
    <t>Основное мероприятие "Реализация государственной политики в области архивного дела"</t>
  </si>
  <si>
    <t>Обеспечение хранения, учета, комплектования и использования документов архивного фонда и других архивных документов</t>
  </si>
  <si>
    <t>9900025350</t>
  </si>
  <si>
    <t>9900051180</t>
  </si>
  <si>
    <t>0210125370</t>
  </si>
  <si>
    <t>Основное мероприятие  "Реализация  дошкольного образования "</t>
  </si>
  <si>
    <t>0210300000</t>
  </si>
  <si>
    <t>0210342000</t>
  </si>
  <si>
    <t>0220800000</t>
  </si>
  <si>
    <t>0220825280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</si>
  <si>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</si>
  <si>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0230000000</t>
  </si>
  <si>
    <t>0230142310</t>
  </si>
  <si>
    <t>0230142320</t>
  </si>
  <si>
    <t>0220825301</t>
  </si>
  <si>
    <t>0250245200</t>
  </si>
  <si>
    <t>0830144090</t>
  </si>
  <si>
    <t>Обеспечение деятельности библиотек</t>
  </si>
  <si>
    <t>Обеспечение деятельности клубов и культурно-досуговых центров</t>
  </si>
  <si>
    <t>0840144091</t>
  </si>
  <si>
    <t>Основное мероприятие "Профилактика инфекционных заболеваний, включая иммунопрофилактику"</t>
  </si>
  <si>
    <t>0110200000</t>
  </si>
  <si>
    <t>Основное мероприятие "Обеспечение питанием обучающихся в профессиональных образовательных организациях"</t>
  </si>
  <si>
    <t>10</t>
  </si>
  <si>
    <t>0310200000</t>
  </si>
  <si>
    <t>Основное мероприятие "Развитие системы мер социальной поддержки семей"</t>
  </si>
  <si>
    <t>0350100000</t>
  </si>
  <si>
    <t>0350113200</t>
  </si>
  <si>
    <t xml:space="preserve">Мероприятия физической культуры и спорта в области массового спорта </t>
  </si>
  <si>
    <t>Строительство, реконструкция и ремонт (текущий и капитальный ремонт) автомобильных дорог за счет муниципального Дорожного фонда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</si>
  <si>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</si>
  <si>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0350300000</t>
  </si>
  <si>
    <t>0350325330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</si>
  <si>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</si>
  <si>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</si>
  <si>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9900051200</t>
  </si>
  <si>
    <t xml:space="preserve"> Субвенции по составлению (изменению) списков кандидатов в присяжные заседатели федеральных судов </t>
  </si>
  <si>
    <t>Учреждения по внешкольной работе с детьми многопрофильной направленности</t>
  </si>
  <si>
    <t>Основное мероприятие "Предупреждение болезней животных и защита населения от болезней общих для человека и животных"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</si>
  <si>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</si>
  <si>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1 07 00000 00 0000 000</t>
  </si>
  <si>
    <t>0450196010</t>
  </si>
  <si>
    <t>0720122670</t>
  </si>
  <si>
    <t>Дополнительное образование детей</t>
  </si>
  <si>
    <t>Повышение эффективности управления в области гражданской обороны, предупрежения и ликвидации чрезвычайных ситуаций</t>
  </si>
  <si>
    <t>Развитие общеобразовательных организаций, включая школы-детские сады за счет местного бюджета</t>
  </si>
  <si>
    <t>Развитие общеобразовательных организаций, включая школы-детские сады за счет субсидии РТ</t>
  </si>
  <si>
    <t>Развитие дошкольных образовательных организаций за счет местного бюджета</t>
  </si>
  <si>
    <t>Развитие дошкольных образовательных организаций за счет субсидии РТ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</si>
  <si>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</si>
  <si>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</si>
  <si>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</si>
  <si>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2 02 00000 05 0000 150</t>
  </si>
  <si>
    <t>Организация отдыха детей в каникулярное время</t>
  </si>
  <si>
    <t>Выплаты приемной семье на содержание подопечных дете</t>
  </si>
  <si>
    <t>Вознаграждение приемного родителя</t>
  </si>
  <si>
    <t>Выплаты семьям опекунов на содержание подопечных детей</t>
  </si>
  <si>
    <t>Учреждения  спортивной направленности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</si>
  <si>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</si>
  <si>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>Субсидии бюджетам муниципальных районов и городских округов в целях софинансирования организации отдыха детей в каникулярное время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</si>
  <si>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</si>
  <si>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</si>
  <si>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07 2 01 2267 0</t>
  </si>
  <si>
    <t>Физическая культура</t>
  </si>
  <si>
    <t>Всего расходов</t>
  </si>
  <si>
    <t>ИТОГО РАСХОДОВ (без условно утвержденных расходов)</t>
  </si>
  <si>
    <t>Выплаты приемной семье на содержание подопечных детей</t>
  </si>
  <si>
    <t>14 2 09 2536 0</t>
  </si>
  <si>
    <t>1420000000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</si>
  <si>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</si>
  <si>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9900097071</t>
  </si>
  <si>
    <t>Диспансеризация муниципальных служащих</t>
  </si>
  <si>
    <t>99 0 00 9707 1</t>
  </si>
  <si>
    <t>02202S0050</t>
  </si>
  <si>
    <t>02103S0050</t>
  </si>
  <si>
    <t>0220853031</t>
  </si>
  <si>
    <t>02209L3040</t>
  </si>
  <si>
    <t>Бесплатное горячее питание учащихся начальных классов</t>
  </si>
  <si>
    <t>Ежемесячные выплаты за классное руководство</t>
  </si>
  <si>
    <t xml:space="preserve">Комплексная программа профилактики правонарушений в Актанышском муниципальном районе </t>
  </si>
  <si>
    <t xml:space="preserve">Муниципальная программа профилактики терроризма и экстремизма в Актанышском муниципальном районе </t>
  </si>
  <si>
    <t>0310225510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</si>
  <si>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</si>
  <si>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 за счет средств местного бюджета</t>
  </si>
  <si>
    <t>Природоохранные мероприятия</t>
  </si>
  <si>
    <t>Охрана окружающей среды</t>
  </si>
  <si>
    <t>Охрана  объектов растительного  и животного мира и среды их обитания</t>
  </si>
  <si>
    <t>Обеспечение деятельности централизованных бухгалтерий</t>
  </si>
  <si>
    <t>0450100000</t>
  </si>
  <si>
    <t>Предоставление субсидий  некоммерческим организациям (за исключением государственных(муниципальных) учреждений)</t>
  </si>
  <si>
    <t>0900000000</t>
  </si>
  <si>
    <t>0910174460</t>
  </si>
  <si>
    <t>0910100000</t>
  </si>
  <si>
    <t>Обеспечение деятельности учреждений молодежной политики</t>
  </si>
  <si>
    <t>Реализация государственной политики в области архивного дела</t>
  </si>
  <si>
    <t>330</t>
  </si>
  <si>
    <t>Субвенции бюджетам   муниципальных районов на образование комиссий по делам несовершеннолетних</t>
  </si>
  <si>
    <t>2410125390</t>
  </si>
  <si>
    <t>Реализация полномочий по сбору информации от поселений по ведению регистра муниципальных НПА РТ</t>
  </si>
  <si>
    <t>Таблица 2</t>
  </si>
  <si>
    <t>Таблица2</t>
  </si>
  <si>
    <t>Д100000000</t>
  </si>
  <si>
    <t>Д100003650</t>
  </si>
  <si>
    <t>Ремонт и содержание гидротехнических сооружений</t>
  </si>
  <si>
    <t>Водное хозяйство</t>
  </si>
  <si>
    <t>022080000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</si>
  <si>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</si>
  <si>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01 1 02 0211 0</t>
  </si>
  <si>
    <t>02 1 00 0000 0</t>
  </si>
  <si>
    <t>02 1 01 2537 0</t>
  </si>
  <si>
    <t>Развитие дошкольных образовательных организаций</t>
  </si>
  <si>
    <t>02 1 03 4200 0</t>
  </si>
  <si>
    <t>02 2 00 0000 0</t>
  </si>
  <si>
    <t>02 2 02 4210 0</t>
  </si>
  <si>
    <t>02 2 08 0000 0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</si>
  <si>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</si>
  <si>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02 2 08 2528 0</t>
  </si>
  <si>
    <t>Реализация государственных полномочий в области информационно-методического обеспечения</t>
  </si>
  <si>
    <t>02 2 08 2530 1</t>
  </si>
  <si>
    <t>02 2 08 2530 2</t>
  </si>
  <si>
    <t>02 3 00 0000 0</t>
  </si>
  <si>
    <t>02 3 01 4231 0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</si>
  <si>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</si>
  <si>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02 3 01 4232 0</t>
  </si>
  <si>
    <t>02 5 02 4520 0</t>
  </si>
  <si>
    <t>Основное мероприятие «Предоставление мер социальной поддержки отдельным категориям граждан, установленных федеральным и республиканским законодательством»</t>
  </si>
  <si>
    <t>03 1 01 0000 0</t>
  </si>
  <si>
    <t>Оказание других видов социальной помощи (питание учащихся)</t>
  </si>
  <si>
    <t>Основное мероприятие «Развитие системы мер социальной поддержки семей»</t>
  </si>
  <si>
    <t>03 5 01 0000 0</t>
  </si>
  <si>
    <t>03 5 01 1320 0</t>
  </si>
  <si>
    <t>Социальное обеспечение и иные выплаты населению</t>
  </si>
  <si>
    <t>03 5 03 0000 0</t>
  </si>
  <si>
    <t>Реализация государственных полномочий в области опеки и попечительства</t>
  </si>
  <si>
    <t>03 5 03 2533 0</t>
  </si>
  <si>
    <t xml:space="preserve">Другие общегосударственные вопросы </t>
  </si>
  <si>
    <t>04 5 01 0000 0</t>
  </si>
  <si>
    <t>04 5 01 9601 0</t>
  </si>
  <si>
    <t>Основное мероприятие «Развитие библиотечного дела»</t>
  </si>
  <si>
    <t>08 3 01 0000 0</t>
  </si>
  <si>
    <t>08 3 01 4409 0</t>
  </si>
  <si>
    <t>Основное мероприятие «Развитие клубных, концертных организаций и исполнительского искусства»</t>
  </si>
  <si>
    <t>08 4 01 0000 0</t>
  </si>
  <si>
    <t>08 4 01 4409 1</t>
  </si>
  <si>
    <t>Основное мероприятие Реализация государственной политики в области архивного дела</t>
  </si>
  <si>
    <t>08 Е 01 0000 0</t>
  </si>
  <si>
    <t>Обеспечение хранения, учета, комплектования  и использования документов архивного фонда и других архивных документов</t>
  </si>
  <si>
    <t>08 Е 01 4402 0</t>
  </si>
  <si>
    <t>09 0 00 0000 0</t>
  </si>
  <si>
    <t>09 1 01 7446 0</t>
  </si>
  <si>
    <t>24 1 01 2539 0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</si>
  <si>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</si>
  <si>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Сельское хозяйство и рыболовство</t>
  </si>
  <si>
    <t>99 0 00 0000 0</t>
  </si>
  <si>
    <t>Глава муниципального образования</t>
  </si>
  <si>
    <t>99 0 00 0203 0</t>
  </si>
  <si>
    <t>Центральный аппарат</t>
  </si>
  <si>
    <t>99 0 00 0204 0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</si>
  <si>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</si>
  <si>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органов в сфере национальной безопасности и правоохранительной деятельности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</si>
  <si>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</si>
  <si>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Уплата налога на имущество организаций и земельного налога</t>
  </si>
  <si>
    <t>99 0 00 0295 0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</si>
  <si>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</si>
  <si>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Резервный фонд Исполнительного комитета Азнакаевского муниципального района</t>
  </si>
  <si>
    <t>99 0 00 0741 1</t>
  </si>
  <si>
    <t>Резервные фонды</t>
  </si>
  <si>
    <t>99 0 00 2524 0</t>
  </si>
  <si>
    <t>99 0 00 2526 0</t>
  </si>
  <si>
    <t>99 0 00 2527 0</t>
  </si>
  <si>
    <t>Реализация государственных полномочий в области архивного дела</t>
  </si>
  <si>
    <t>99 0 00 2534 0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</si>
  <si>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</si>
  <si>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99 0 00 2535 0</t>
  </si>
  <si>
    <t>99 0 00 2990 0</t>
  </si>
  <si>
    <t>99 0 00 5118 0</t>
  </si>
  <si>
    <t>99 0 00 5930 0</t>
  </si>
  <si>
    <t>Дотации на выравнивание бюджетной обеспеченности муниципальных образований</t>
  </si>
  <si>
    <t>99 0 00 4910 0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</si>
  <si>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</si>
  <si>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S004 0</t>
  </si>
  <si>
    <t>99000S0040</t>
  </si>
  <si>
    <t>Дотации на выравнивание бюджетной обеспеченности поселений, источником финансового обеспечения которых являются субвенций бюджетам муниципальных районов на реализацию государственных полномочий по расчету и предоставлению дотаций бюджетам поселений, передаваемые из бюджета Республики Татарстан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</si>
  <si>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</si>
  <si>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Субвенции на реализацию  по сбору информации от поселений, входящих в МР , необходимой для ведения регистра муниципальных нормативных правовых актов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</si>
  <si>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</si>
  <si>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</si>
  <si>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Доходы от продажи земельных участков, находящихся в государственной и муниципальной собственности</t>
  </si>
  <si>
    <t>Транспорт</t>
  </si>
  <si>
    <t>Организация пассажирских перевозок по межмуниципальным маршрутам в пределах муниципального района</t>
  </si>
  <si>
    <t>14704R5760</t>
  </si>
  <si>
    <t>0220242100</t>
  </si>
  <si>
    <t>02 1 03 S005 0</t>
  </si>
  <si>
    <t>02 2 02 S005 0</t>
  </si>
  <si>
    <t xml:space="preserve">99 0 00 0318 0 </t>
  </si>
  <si>
    <t>9900010000</t>
  </si>
  <si>
    <t>Прочие выплаты</t>
  </si>
  <si>
    <t>0630110990</t>
  </si>
  <si>
    <t>0610110990</t>
  </si>
  <si>
    <t>38101S2320</t>
  </si>
  <si>
    <t>3810121320</t>
  </si>
  <si>
    <t>3830143100</t>
  </si>
  <si>
    <t>3830143190</t>
  </si>
  <si>
    <t>3840110990</t>
  </si>
  <si>
    <t>0640110990</t>
  </si>
  <si>
    <t>ВСЕГО РАСХОДОВ (без условно утвержденных расходов)</t>
  </si>
  <si>
    <t>38 1 01 2132 0</t>
  </si>
  <si>
    <t>38 1 01 S132 0</t>
  </si>
  <si>
    <t>Организация отдыха детей в каникулярное время (местный бюджет)</t>
  </si>
  <si>
    <t>Организация отдыха детей в каникулярное время (местный)</t>
  </si>
  <si>
    <t>06 4 01 1099 0</t>
  </si>
  <si>
    <t>3720148220</t>
  </si>
  <si>
    <t>3710112870</t>
  </si>
  <si>
    <t>3700000000</t>
  </si>
  <si>
    <t>37 2 01 4822 0</t>
  </si>
  <si>
    <t>Мероприятия в области молодежной политики</t>
  </si>
  <si>
    <t>37 0 00 0000 0</t>
  </si>
  <si>
    <t>37 1 01 1287 0</t>
  </si>
  <si>
    <t>38 3 01 4310 0</t>
  </si>
  <si>
    <t>38 3 01 4319 0</t>
  </si>
  <si>
    <t>38 4 01 1099 0</t>
  </si>
  <si>
    <t>38 1 01 S232 0</t>
  </si>
  <si>
    <t>Налог, взимаемый в связи с применением упрощенной системы налогообложения</t>
  </si>
  <si>
    <t>Налоги, сборы и регулярные платежи за пользование природными ресурсами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</si>
  <si>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учре-ждений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</si>
  <si>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муници-пальной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</si>
  <si>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1 16 07090 05 0000 140</t>
  </si>
  <si>
    <t>Иные штрафы ,неустойки,пени,уплаченные в соответствии с законом или договором в случае неисполнения или ненадлежащего исполнения обязательств перед муниципальном органом (муниципальным казенным учреждением) муниципального района)</t>
  </si>
  <si>
    <t>1 07 01000 01 0000 110</t>
  </si>
  <si>
    <t>1 11 05030 00 0000 120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</si>
  <si>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</si>
  <si>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</si>
  <si>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1 14 02000 00 0000 000</t>
  </si>
  <si>
    <t>Иные межбюджетные трансферты бюджетам субъектов Российской Федерации и муниципальных образований</t>
  </si>
  <si>
    <t>2 02 40000 05 0000 150</t>
  </si>
  <si>
    <t>Комплексное развитие сельских территорий</t>
  </si>
  <si>
    <t>14 7 04 R576 0</t>
  </si>
  <si>
    <t>2 02 25576 05 0000 150</t>
  </si>
  <si>
    <t>Субсидии бюджетам муниципальных районов на реализацию мероприятий по благоустройству сельских территорий</t>
  </si>
  <si>
    <t>на плановый период 2025 и 2026 годов</t>
  </si>
  <si>
    <t xml:space="preserve">                                                                                на плановый период 2025 и 2026 годов</t>
  </si>
  <si>
    <t xml:space="preserve">                                                   на плановый период 2025 и 2026 годов</t>
  </si>
  <si>
    <t xml:space="preserve">  на плановый период 2025 и 2026 годов</t>
  </si>
  <si>
    <t>2024 год и на плановый период 2025 и 2026 годов "</t>
  </si>
  <si>
    <t>на 2024 год</t>
  </si>
  <si>
    <t xml:space="preserve">                                                                                                         на 2024 год</t>
  </si>
  <si>
    <t xml:space="preserve">     на 2024 год</t>
  </si>
  <si>
    <t>0220825302</t>
  </si>
  <si>
    <t>0730122920</t>
  </si>
  <si>
    <t>0730100000</t>
  </si>
  <si>
    <t>Муниципальная программа " Защита населения и территории от  чрезвычайных ситуаций, обеспечение пожарной безопасности и безопасности на водных объектах в  Актанышском муниципальном районе»</t>
  </si>
  <si>
    <t>Гражданская оборона</t>
  </si>
  <si>
    <t>Подготовка населения и организаций к действиям в чрезвычайной ситуации в мирное и военное время</t>
  </si>
  <si>
    <t>Спорт высших достижений</t>
  </si>
  <si>
    <t>09*</t>
  </si>
  <si>
    <t>0720100000</t>
  </si>
  <si>
    <t>07 3 01 2292 0</t>
  </si>
  <si>
    <t>07 3 01 0000 0</t>
  </si>
  <si>
    <t>99 0 00 0318 0</t>
  </si>
  <si>
    <t>Межбюджетные субсидии,</t>
  </si>
  <si>
    <t>Всего</t>
  </si>
  <si>
    <t xml:space="preserve">                                    Приложение 9</t>
  </si>
  <si>
    <t>02 0 00 0000 0</t>
  </si>
  <si>
    <t>Подпрограмма развития системы дошкольного образования</t>
  </si>
  <si>
    <t xml:space="preserve">Подпрограмма развития общего  образования </t>
  </si>
  <si>
    <t>Подпрограмма развития дополнительного образования детей</t>
  </si>
  <si>
    <t>38 0 00 0000 0</t>
  </si>
  <si>
    <t>Муниципальная программа развития физической культуры и спорта в Актанышском муниципальном районе Республики Татарстан</t>
  </si>
  <si>
    <t>27 0 00 00000</t>
  </si>
  <si>
    <t>Мероприятия</t>
  </si>
  <si>
    <t>08 0 00 0000 0</t>
  </si>
  <si>
    <t>Муниципальная программа развития культуры в Актанышском муниципальном районе Республики Татарстан</t>
  </si>
  <si>
    <t>08 3 00 0000 0</t>
  </si>
  <si>
    <t>08 4 00 0000 0</t>
  </si>
  <si>
    <t>Подпрограмма "Развитие библиотечного дела»</t>
  </si>
  <si>
    <t>Подпрограмма «Развитие клубных, концертных организаций и исполнительского искусства»</t>
  </si>
  <si>
    <t>07 0 00 0000 0</t>
  </si>
  <si>
    <t>06 0 00 0000 0</t>
  </si>
  <si>
    <t>Мероприятия по профилактике правонарушений</t>
  </si>
  <si>
    <t>06 4 03 1099 0</t>
  </si>
  <si>
    <t>06 4 04 1099 0</t>
  </si>
  <si>
    <t xml:space="preserve">Мероприятия профилактики терроризма и экстремизма в Актанышском муниципальном районе </t>
  </si>
  <si>
    <t xml:space="preserve">Мероприятия профилактики наркотизации в Актанышском муниципальном районе </t>
  </si>
  <si>
    <t>04 0 00 0000 0</t>
  </si>
  <si>
    <t>Программа капитального ремонта жилого фонда</t>
  </si>
  <si>
    <t>Изменение остатков  средств на счетах по учету средств бюджетов</t>
  </si>
  <si>
    <t xml:space="preserve">Увеличение остатков средств  бюджетов </t>
  </si>
  <si>
    <t>01 05 02 00 00 0000 500</t>
  </si>
  <si>
    <t xml:space="preserve">Увеличение прочих остатков  средств  бюджетов </t>
  </si>
  <si>
    <t xml:space="preserve">Уменьшение прочих остатков  средств  бюджетов </t>
  </si>
  <si>
    <t xml:space="preserve">Уменьшение остатков средств  бюджетов </t>
  </si>
  <si>
    <t>01 05 02 00 00 0000 600</t>
  </si>
  <si>
    <t xml:space="preserve">Уменьшение прочих остатков денежных средств  бюджетов муниципальных районов  </t>
  </si>
  <si>
    <t>Увеличение прочих остатков денежных средств  бюджетов муниципальных районов</t>
  </si>
  <si>
    <t>Увеличение прочих остатков денежных средств  бюджетов</t>
  </si>
  <si>
    <t>0210000000</t>
  </si>
  <si>
    <t>0220000000</t>
  </si>
  <si>
    <t>0640410990</t>
  </si>
  <si>
    <t>0640310990</t>
  </si>
  <si>
    <t>0700000000</t>
  </si>
  <si>
    <t>0400000000</t>
  </si>
  <si>
    <t>2700000000</t>
  </si>
  <si>
    <t>0830000000</t>
  </si>
  <si>
    <t>0840000000</t>
  </si>
  <si>
    <t>083000000</t>
  </si>
  <si>
    <t>получаемые из бюджетов поселений</t>
  </si>
  <si>
    <t>2025 год</t>
  </si>
  <si>
    <t>2026 год</t>
  </si>
  <si>
    <t xml:space="preserve"> Республики Татарстан </t>
  </si>
  <si>
    <t>в 2024 году</t>
  </si>
  <si>
    <t>в плановом периоде 2025 и 2026 годов</t>
  </si>
  <si>
    <t xml:space="preserve">                                к Решению Совета Актанышского муниципального района Республики Татарстан</t>
  </si>
  <si>
    <t>"О бюджете Актанышского муниципального района Республики Татарстан на</t>
  </si>
  <si>
    <t xml:space="preserve">Актанышского муниципального района Республики Татарстан </t>
  </si>
  <si>
    <t>расходов бюджета Актанышского муниципального района Республики Татарстан</t>
  </si>
  <si>
    <t>075 МКУ "Управление образования Исполнительного комитета Актанышского муниципального района Республики Татарстан РТ"</t>
  </si>
  <si>
    <t>170 Палата земельно-имущественных отношений Актанышского муниципального района Республики Татарстан</t>
  </si>
  <si>
    <t>301 Исполнительный комитет Актанышского муниципального района Республики Татарстан</t>
  </si>
  <si>
    <t xml:space="preserve">Муниципальная антикоррупционная программа Актанышского муниципального района Республики Татарстан </t>
  </si>
  <si>
    <t>330 Совет Актанышского муниципального района Республики Татарстан</t>
  </si>
  <si>
    <t>691 Финансово-бюджетная палата Актанышского муниципального района Республики Татарстан</t>
  </si>
  <si>
    <t>бюджетных ассигнований бюджета Актанышского муниципального района Республики Татарстан по разделам и подразделам, целевым</t>
  </si>
  <si>
    <t xml:space="preserve">статьям (муниципальным программам Актанышского муниципального района Республики Татарстан и непрограммным направлениям </t>
  </si>
  <si>
    <t>Муниципальная антикоррупционная программа Актанышского муниципального района Республики Татарстан</t>
  </si>
  <si>
    <t xml:space="preserve"> Актанышского муниципального района Республики Татарстан и непрограммным направлениям деятельности), </t>
  </si>
  <si>
    <t>Программа развития системы образования Актанышского муниципального района Республики Татарстан</t>
  </si>
  <si>
    <t>Программа отдыха детей и молодежи Актанышского муниципального района Республики Татарстан Республики Татарстан</t>
  </si>
  <si>
    <t>Районная программа "Патриотическое воспитание детей и молодежи Актанышского муниципального района Республики Татарстан"</t>
  </si>
  <si>
    <t xml:space="preserve">                                                                      Прогнозируемые объемы  доходов</t>
  </si>
  <si>
    <t xml:space="preserve">                   на 2024 год</t>
  </si>
  <si>
    <t xml:space="preserve">                                                                       Прогнозируемые объемы  доходов</t>
  </si>
  <si>
    <t xml:space="preserve">                             на плановый период 2025 и 2026 годов</t>
  </si>
  <si>
    <t>075 МКУ "Управление образования Исполнительного комитета Актанышского муниципального района Республики Татарстан"</t>
  </si>
  <si>
    <t>Муниципальная программа развития системы образования Актанышского муниципального района Республики Татарстан</t>
  </si>
  <si>
    <t>0200000000</t>
  </si>
  <si>
    <t>0800000000</t>
  </si>
  <si>
    <t>01 1 02 0000 0</t>
  </si>
  <si>
    <t>0300000000</t>
  </si>
  <si>
    <t>Иные межбюджетные трансферты,</t>
  </si>
  <si>
    <t>Актанышского муниципального района Республики Татарстан</t>
  </si>
  <si>
    <t>на обеспечение мероприятий по капитальному ремонту многоквартирных домов</t>
  </si>
  <si>
    <r>
      <t>на создание условий для организации досуга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обеспечения жителей поселения услугами организаций культуры</t>
    </r>
  </si>
  <si>
    <t xml:space="preserve">       бюджета Актанышского муниципального района Республики Татарстан </t>
  </si>
  <si>
    <t>статьям (муниципальным программам Актанышского муниципального района Республики Татарстан и непрограммным</t>
  </si>
  <si>
    <t xml:space="preserve"> направлениям деятельности), группам видов расходов классификации расходов бюджетов</t>
  </si>
  <si>
    <t xml:space="preserve">                                  бюджета Актанышского муниципального района Республики Татарстан</t>
  </si>
  <si>
    <t xml:space="preserve">                                    Приложение 10</t>
  </si>
  <si>
    <t>Субвенции</t>
  </si>
  <si>
    <t xml:space="preserve"> бюджетам поселений на осуществление федеральных полномочий </t>
  </si>
  <si>
    <t xml:space="preserve">по воинскому учету на территориях,где отсутствуют  </t>
  </si>
  <si>
    <t>военные комиссариаты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</si>
</sst>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_-* #,##0.0_р_._-;\-* #,##0.0_р_._-;_-* &quot;-&quot;_р_._-;_-@_-"/>
    <numFmt numFmtId="190" formatCode="0.0E+00"/>
    <numFmt numFmtId="191" formatCode="0E+00"/>
    <numFmt numFmtId="192" formatCode="0.0000000"/>
    <numFmt numFmtId="193" formatCode="#,##0.000"/>
    <numFmt numFmtId="194" formatCode="0.0%"/>
    <numFmt numFmtId="195" formatCode="_-* #,##0.00\ &quot;р.&quot;_-;\-* #,##0.00\ &quot;р.&quot;_-;_-* &quot;-&quot;??\ &quot;р.&quot;_-;_-@_-"/>
    <numFmt numFmtId="196" formatCode="_-* #,##0\ &quot;р.&quot;_-;\-* #,##0\ &quot;р.&quot;_-;_-* &quot;-&quot;\ &quot;р.&quot;_-;_-@_-"/>
    <numFmt numFmtId="197" formatCode="_-* #,##0.00\ _р_._-;\-* #,##0.00\ _р_._-;_-* &quot;-&quot;??\ _р_._-;_-@_-"/>
    <numFmt numFmtId="198" formatCode="_-* #,##0\ _р_._-;\-* #,##0\ _р_._-;_-* &quot;-&quot;\ _р_._-;_-@_-"/>
    <numFmt numFmtId="199" formatCode="#,##0.0&quot;р.&quot;"/>
    <numFmt numFmtId="200" formatCode="#,##0.0000"/>
    <numFmt numFmtId="201" formatCode="[$€-2]\ ###,000_);[Red]\([$€-2]\ ###,000\)"/>
    <numFmt numFmtId="202" formatCode="#,##0&quot;р.&quot;"/>
    <numFmt numFmtId="203" formatCode="_-* #,##0.0_р_._-;\-* #,##0.0_р_._-;_-* &quot;-&quot;??_р_._-;_-@_-"/>
    <numFmt numFmtId="204" formatCode="_-* #,##0_р_._-;\-* #,##0_р_._-;_-* &quot;-&quot;??_р_._-;_-@_-"/>
    <numFmt numFmtId="205" formatCode="_-* #,##0.0_р_._-;\-* #,##0.0_р_._-;_-* &quot;-&quot;?_р_._-;_-@_-"/>
    <numFmt numFmtId="206" formatCode="[$-FC19]d\ mmmm\ yyyy\ &quot;г.&quot;"/>
    <numFmt numFmtId="207" formatCode="000000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 Cyr"/>
      <family val="0"/>
    </font>
    <font>
      <sz val="8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56" applyFont="1">
      <alignment/>
      <protection/>
    </xf>
    <xf numFmtId="0" fontId="3" fillId="0" borderId="0" xfId="56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5" fontId="6" fillId="0" borderId="0" xfId="56" applyNumberFormat="1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49" fontId="10" fillId="0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10" fillId="0" borderId="11" xfId="0" applyNumberFormat="1" applyFont="1" applyFill="1" applyBorder="1" applyAlignment="1">
      <alignment horizontal="center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88" fontId="3" fillId="0" borderId="0" xfId="56" applyNumberFormat="1">
      <alignment/>
      <protection/>
    </xf>
    <xf numFmtId="0" fontId="1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56" applyFont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5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15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56" applyFont="1" applyBorder="1">
      <alignment/>
      <protection/>
    </xf>
    <xf numFmtId="0" fontId="5" fillId="0" borderId="10" xfId="56" applyFont="1" applyBorder="1">
      <alignment/>
      <protection/>
    </xf>
    <xf numFmtId="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left" wrapText="1"/>
      <protection/>
    </xf>
    <xf numFmtId="0" fontId="36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5" fontId="6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49" fontId="8" fillId="0" borderId="10" xfId="0" applyNumberFormat="1" applyFont="1" applyBorder="1" applyAlignment="1">
      <alignment horizontal="justify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8" fillId="0" borderId="0" xfId="0" applyFont="1" applyFill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13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42" fillId="0" borderId="0" xfId="0" applyFont="1" applyBorder="1" applyAlignment="1">
      <alignment horizontal="right"/>
    </xf>
    <xf numFmtId="175" fontId="41" fillId="0" borderId="0" xfId="0" applyNumberFormat="1" applyFont="1" applyBorder="1" applyAlignment="1">
      <alignment/>
    </xf>
    <xf numFmtId="175" fontId="41" fillId="0" borderId="0" xfId="0" applyNumberFormat="1" applyFont="1" applyFill="1" applyBorder="1" applyAlignment="1">
      <alignment/>
    </xf>
    <xf numFmtId="175" fontId="3" fillId="0" borderId="0" xfId="0" applyNumberFormat="1" applyFont="1" applyBorder="1" applyAlignment="1">
      <alignment/>
    </xf>
    <xf numFmtId="175" fontId="38" fillId="0" borderId="0" xfId="0" applyNumberFormat="1" applyFont="1" applyBorder="1" applyAlignment="1">
      <alignment/>
    </xf>
    <xf numFmtId="175" fontId="42" fillId="0" borderId="0" xfId="0" applyNumberFormat="1" applyFont="1" applyBorder="1" applyAlignment="1">
      <alignment/>
    </xf>
    <xf numFmtId="175" fontId="41" fillId="0" borderId="0" xfId="0" applyNumberFormat="1" applyFont="1" applyBorder="1" applyAlignment="1">
      <alignment/>
    </xf>
    <xf numFmtId="175" fontId="41" fillId="0" borderId="0" xfId="0" applyNumberFormat="1" applyFont="1" applyFill="1" applyBorder="1" applyAlignment="1">
      <alignment/>
    </xf>
    <xf numFmtId="175" fontId="3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175" fontId="0" fillId="0" borderId="0" xfId="0" applyNumberFormat="1" applyFill="1" applyAlignment="1">
      <alignment/>
    </xf>
    <xf numFmtId="188" fontId="6" fillId="0" borderId="10" xfId="0" applyNumberFormat="1" applyFont="1" applyBorder="1" applyAlignment="1">
      <alignment horizontal="center"/>
    </xf>
    <xf numFmtId="175" fontId="4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175" fontId="6" fillId="0" borderId="0" xfId="0" applyNumberFormat="1" applyFont="1" applyBorder="1" applyAlignment="1">
      <alignment horizontal="center" wrapText="1"/>
    </xf>
    <xf numFmtId="203" fontId="7" fillId="0" borderId="10" xfId="0" applyNumberFormat="1" applyFont="1" applyBorder="1" applyAlignment="1">
      <alignment horizontal="center" vertical="top"/>
    </xf>
    <xf numFmtId="203" fontId="6" fillId="0" borderId="10" xfId="64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wrapText="1"/>
    </xf>
    <xf numFmtId="4" fontId="6" fillId="0" borderId="10" xfId="56" applyNumberFormat="1" applyFont="1" applyBorder="1" applyAlignment="1">
      <alignment horizontal="center"/>
      <protection/>
    </xf>
    <xf numFmtId="2" fontId="8" fillId="0" borderId="10" xfId="0" applyNumberFormat="1" applyFont="1" applyBorder="1" applyAlignment="1">
      <alignment horizontal="center"/>
    </xf>
    <xf numFmtId="0" fontId="8" fillId="0" borderId="18" xfId="55" applyFont="1" applyBorder="1" applyAlignment="1">
      <alignment wrapText="1"/>
      <protection/>
    </xf>
    <xf numFmtId="2" fontId="8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 wrapText="1"/>
    </xf>
    <xf numFmtId="175" fontId="1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justify" wrapText="1"/>
    </xf>
    <xf numFmtId="0" fontId="17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justify" wrapText="1"/>
    </xf>
    <xf numFmtId="0" fontId="0" fillId="0" borderId="10" xfId="0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justify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7" fillId="0" borderId="20" xfId="0" applyFont="1" applyBorder="1" applyAlignment="1">
      <alignment horizontal="justify" wrapText="1"/>
    </xf>
    <xf numFmtId="0" fontId="6" fillId="0" borderId="21" xfId="0" applyNumberFormat="1" applyFont="1" applyBorder="1" applyAlignment="1">
      <alignment horizontal="justify" vertic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7" fillId="0" borderId="11" xfId="0" applyFont="1" applyBorder="1" applyAlignment="1">
      <alignment horizontal="justify" wrapText="1"/>
    </xf>
    <xf numFmtId="49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horizontal="justify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188" fontId="7" fillId="0" borderId="11" xfId="0" applyNumberFormat="1" applyFont="1" applyBorder="1" applyAlignment="1">
      <alignment horizontal="center" vertical="top"/>
    </xf>
    <xf numFmtId="188" fontId="7" fillId="0" borderId="13" xfId="0" applyNumberFormat="1" applyFont="1" applyBorder="1" applyAlignment="1">
      <alignment horizontal="center" vertical="top"/>
    </xf>
    <xf numFmtId="188" fontId="7" fillId="0" borderId="10" xfId="0" applyNumberFormat="1" applyFont="1" applyBorder="1" applyAlignment="1">
      <alignment horizontal="center" vertical="top"/>
    </xf>
    <xf numFmtId="188" fontId="6" fillId="0" borderId="10" xfId="0" applyNumberFormat="1" applyFont="1" applyBorder="1" applyAlignment="1">
      <alignment horizontal="center" vertical="top"/>
    </xf>
    <xf numFmtId="188" fontId="6" fillId="0" borderId="10" xfId="64" applyNumberFormat="1" applyFont="1" applyBorder="1" applyAlignment="1">
      <alignment horizontal="center" vertical="top"/>
    </xf>
    <xf numFmtId="188" fontId="7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vertical="top" wrapText="1"/>
    </xf>
    <xf numFmtId="188" fontId="6" fillId="0" borderId="10" xfId="0" applyNumberFormat="1" applyFont="1" applyBorder="1" applyAlignment="1">
      <alignment horizontal="center" vertical="top" wrapText="1"/>
    </xf>
    <xf numFmtId="188" fontId="6" fillId="0" borderId="15" xfId="0" applyNumberFormat="1" applyFont="1" applyBorder="1" applyAlignment="1">
      <alignment horizontal="center" vertical="top"/>
    </xf>
    <xf numFmtId="188" fontId="6" fillId="0" borderId="22" xfId="0" applyNumberFormat="1" applyFont="1" applyBorder="1" applyAlignment="1">
      <alignment horizontal="center" vertical="top"/>
    </xf>
    <xf numFmtId="188" fontId="15" fillId="0" borderId="10" xfId="0" applyNumberFormat="1" applyFont="1" applyBorder="1" applyAlignment="1">
      <alignment horizontal="center" vertical="top" wrapText="1"/>
    </xf>
    <xf numFmtId="188" fontId="6" fillId="0" borderId="14" xfId="0" applyNumberFormat="1" applyFont="1" applyBorder="1" applyAlignment="1">
      <alignment horizontal="center" vertical="top"/>
    </xf>
    <xf numFmtId="188" fontId="6" fillId="0" borderId="11" xfId="0" applyNumberFormat="1" applyFont="1" applyBorder="1" applyAlignment="1">
      <alignment horizontal="center" vertical="top"/>
    </xf>
    <xf numFmtId="188" fontId="7" fillId="0" borderId="22" xfId="0" applyNumberFormat="1" applyFon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/>
    </xf>
    <xf numFmtId="175" fontId="0" fillId="24" borderId="10" xfId="0" applyNumberFormat="1" applyFill="1" applyBorder="1" applyAlignment="1">
      <alignment horizontal="center"/>
    </xf>
    <xf numFmtId="175" fontId="6" fillId="0" borderId="10" xfId="56" applyNumberFormat="1" applyFont="1" applyBorder="1" applyAlignment="1">
      <alignment horizontal="center"/>
      <protection/>
    </xf>
    <xf numFmtId="175" fontId="0" fillId="0" borderId="10" xfId="0" applyNumberFormat="1" applyBorder="1" applyAlignment="1">
      <alignment horizontal="center"/>
    </xf>
    <xf numFmtId="175" fontId="3" fillId="0" borderId="10" xfId="56" applyNumberFormat="1" applyBorder="1" applyAlignment="1">
      <alignment horizontal="center"/>
      <protection/>
    </xf>
    <xf numFmtId="4" fontId="14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top"/>
    </xf>
    <xf numFmtId="175" fontId="8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2" fontId="44" fillId="0" borderId="0" xfId="0" applyNumberFormat="1" applyFont="1" applyAlignment="1">
      <alignment/>
    </xf>
    <xf numFmtId="0" fontId="3" fillId="0" borderId="0" xfId="56" applyAlignment="1">
      <alignment wrapText="1"/>
      <protection/>
    </xf>
    <xf numFmtId="4" fontId="6" fillId="0" borderId="10" xfId="0" applyNumberFormat="1" applyFont="1" applyBorder="1" applyAlignment="1">
      <alignment horizontal="center"/>
    </xf>
    <xf numFmtId="0" fontId="8" fillId="0" borderId="10" xfId="56" applyFont="1" applyBorder="1">
      <alignment/>
      <protection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0" xfId="56" applyFont="1" applyAlignment="1">
      <alignment wrapText="1"/>
      <protection/>
    </xf>
    <xf numFmtId="4" fontId="14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wrapText="1"/>
    </xf>
    <xf numFmtId="175" fontId="8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5" fontId="42" fillId="0" borderId="0" xfId="0" applyNumberFormat="1" applyFont="1" applyBorder="1" applyAlignment="1">
      <alignment horizontal="center"/>
    </xf>
    <xf numFmtId="175" fontId="43" fillId="0" borderId="0" xfId="0" applyNumberFormat="1" applyFont="1" applyBorder="1" applyAlignment="1">
      <alignment/>
    </xf>
    <xf numFmtId="175" fontId="3" fillId="0" borderId="0" xfId="56" applyNumberFormat="1">
      <alignment/>
      <protection/>
    </xf>
    <xf numFmtId="9" fontId="3" fillId="0" borderId="0" xfId="56" applyNumberFormat="1">
      <alignment/>
      <protection/>
    </xf>
    <xf numFmtId="188" fontId="0" fillId="0" borderId="0" xfId="0" applyNumberFormat="1" applyFill="1" applyAlignment="1">
      <alignment/>
    </xf>
    <xf numFmtId="175" fontId="1" fillId="0" borderId="0" xfId="0" applyNumberFormat="1" applyFont="1" applyFill="1" applyAlignment="1">
      <alignment/>
    </xf>
    <xf numFmtId="175" fontId="38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18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4" fontId="14" fillId="0" borderId="0" xfId="54" applyNumberFormat="1" applyFont="1" applyBorder="1" applyAlignment="1">
      <alignment horizontal="right"/>
    </xf>
    <xf numFmtId="188" fontId="3" fillId="0" borderId="0" xfId="5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4" fontId="8" fillId="0" borderId="20" xfId="0" applyNumberFormat="1" applyFont="1" applyBorder="1" applyAlignment="1">
      <alignment horizontal="center" wrapText="1"/>
    </xf>
    <xf numFmtId="0" fontId="8" fillId="0" borderId="10" xfId="56" applyFont="1" applyBorder="1" applyAlignment="1">
      <alignment wrapText="1"/>
      <protection/>
    </xf>
    <xf numFmtId="0" fontId="6" fillId="0" borderId="10" xfId="56" applyFont="1" applyBorder="1">
      <alignment/>
      <protection/>
    </xf>
    <xf numFmtId="188" fontId="6" fillId="0" borderId="10" xfId="0" applyNumberFormat="1" applyFont="1" applyBorder="1" applyAlignment="1">
      <alignment horizontal="center"/>
    </xf>
    <xf numFmtId="188" fontId="6" fillId="0" borderId="10" xfId="56" applyNumberFormat="1" applyFont="1" applyBorder="1" applyAlignment="1">
      <alignment horizontal="center"/>
      <protection/>
    </xf>
    <xf numFmtId="0" fontId="8" fillId="0" borderId="10" xfId="56" applyFont="1" applyBorder="1" applyAlignment="1">
      <alignment wrapText="1"/>
      <protection/>
    </xf>
    <xf numFmtId="4" fontId="17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 vertical="top" wrapText="1"/>
    </xf>
    <xf numFmtId="4" fontId="17" fillId="0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4" fontId="38" fillId="0" borderId="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9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8" fillId="0" borderId="10" xfId="64" applyNumberFormat="1" applyFont="1" applyBorder="1" applyAlignment="1">
      <alignment horizontal="center"/>
    </xf>
    <xf numFmtId="4" fontId="8" fillId="0" borderId="10" xfId="64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8" fillId="0" borderId="19" xfId="56" applyFont="1" applyBorder="1" applyAlignment="1">
      <alignment wrapText="1"/>
      <protection/>
    </xf>
    <xf numFmtId="0" fontId="8" fillId="0" borderId="19" xfId="56" applyNumberFormat="1" applyFont="1" applyBorder="1" applyAlignment="1">
      <alignment wrapText="1"/>
      <protection/>
    </xf>
    <xf numFmtId="4" fontId="7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19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2" fontId="3" fillId="0" borderId="0" xfId="54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8" fillId="25" borderId="0" xfId="0" applyFont="1" applyFill="1" applyBorder="1" applyAlignment="1">
      <alignment horizontal="left" wrapText="1"/>
    </xf>
    <xf numFmtId="0" fontId="8" fillId="25" borderId="19" xfId="0" applyFont="1" applyFill="1" applyBorder="1" applyAlignment="1">
      <alignment horizontal="left" wrapText="1"/>
    </xf>
    <xf numFmtId="0" fontId="8" fillId="25" borderId="0" xfId="0" applyFont="1" applyFill="1" applyBorder="1" applyAlignment="1">
      <alignment horizontal="center" vertical="top" wrapText="1"/>
    </xf>
    <xf numFmtId="0" fontId="8" fillId="25" borderId="10" xfId="0" applyFont="1" applyFill="1" applyBorder="1" applyAlignment="1">
      <alignment horizontal="center" vertical="top" wrapText="1"/>
    </xf>
    <xf numFmtId="0" fontId="8" fillId="25" borderId="10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188" fontId="6" fillId="0" borderId="21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/>
    </xf>
    <xf numFmtId="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/>
    </xf>
    <xf numFmtId="4" fontId="8" fillId="24" borderId="10" xfId="64" applyNumberFormat="1" applyFont="1" applyFill="1" applyBorder="1" applyAlignment="1">
      <alignment horizontal="center"/>
    </xf>
    <xf numFmtId="4" fontId="8" fillId="24" borderId="2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4" fontId="8" fillId="24" borderId="20" xfId="0" applyNumberFormat="1" applyFont="1" applyFill="1" applyBorder="1" applyAlignment="1">
      <alignment horizontal="center" wrapText="1"/>
    </xf>
    <xf numFmtId="4" fontId="44" fillId="24" borderId="10" xfId="0" applyNumberFormat="1" applyFont="1" applyFill="1" applyBorder="1" applyAlignment="1">
      <alignment/>
    </xf>
    <xf numFmtId="4" fontId="17" fillId="0" borderId="2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 wrapText="1"/>
    </xf>
    <xf numFmtId="188" fontId="17" fillId="0" borderId="10" xfId="0" applyNumberFormat="1" applyFont="1" applyBorder="1" applyAlignment="1">
      <alignment horizontal="center" wrapText="1"/>
    </xf>
    <xf numFmtId="188" fontId="8" fillId="0" borderId="10" xfId="0" applyNumberFormat="1" applyFont="1" applyBorder="1" applyAlignment="1">
      <alignment horizontal="center" wrapText="1"/>
    </xf>
    <xf numFmtId="188" fontId="1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188" fontId="8" fillId="0" borderId="20" xfId="0" applyNumberFormat="1" applyFont="1" applyBorder="1" applyAlignment="1">
      <alignment horizontal="center" vertical="top" wrapText="1"/>
    </xf>
    <xf numFmtId="188" fontId="8" fillId="0" borderId="20" xfId="0" applyNumberFormat="1" applyFont="1" applyBorder="1" applyAlignment="1">
      <alignment horizontal="center" wrapText="1"/>
    </xf>
    <xf numFmtId="188" fontId="17" fillId="0" borderId="20" xfId="0" applyNumberFormat="1" applyFont="1" applyBorder="1" applyAlignment="1">
      <alignment horizontal="center"/>
    </xf>
    <xf numFmtId="188" fontId="17" fillId="0" borderId="10" xfId="0" applyNumberFormat="1" applyFont="1" applyBorder="1" applyAlignment="1">
      <alignment/>
    </xf>
    <xf numFmtId="188" fontId="8" fillId="0" borderId="2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188" fontId="8" fillId="0" borderId="10" xfId="0" applyNumberFormat="1" applyFont="1" applyBorder="1" applyAlignment="1">
      <alignment horizontal="center" vertical="top" wrapText="1"/>
    </xf>
    <xf numFmtId="188" fontId="0" fillId="0" borderId="10" xfId="0" applyNumberFormat="1" applyBorder="1" applyAlignment="1">
      <alignment horizontal="center"/>
    </xf>
    <xf numFmtId="0" fontId="8" fillId="0" borderId="0" xfId="56" applyNumberFormat="1" applyFont="1" applyBorder="1" applyAlignment="1">
      <alignment wrapText="1"/>
      <protection/>
    </xf>
    <xf numFmtId="0" fontId="8" fillId="0" borderId="10" xfId="56" applyNumberFormat="1" applyFont="1" applyBorder="1" applyAlignment="1">
      <alignment wrapText="1"/>
      <protection/>
    </xf>
    <xf numFmtId="4" fontId="8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wrapText="1"/>
    </xf>
    <xf numFmtId="0" fontId="8" fillId="0" borderId="10" xfId="56" applyFont="1" applyBorder="1" applyAlignment="1">
      <alignment horizontal="center" wrapText="1"/>
      <protection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6" fillId="0" borderId="10" xfId="56" applyFont="1" applyBorder="1" applyAlignment="1">
      <alignment horizont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/>
      <protection/>
    </xf>
    <xf numFmtId="0" fontId="14" fillId="0" borderId="0" xfId="56" applyFont="1" applyAlignment="1">
      <alignment horizontal="right"/>
      <protection/>
    </xf>
    <xf numFmtId="49" fontId="7" fillId="0" borderId="0" xfId="0" applyNumberFormat="1" applyFont="1" applyBorder="1" applyAlignment="1">
      <alignment/>
    </xf>
    <xf numFmtId="188" fontId="6" fillId="0" borderId="19" xfId="0" applyNumberFormat="1" applyFont="1" applyBorder="1" applyAlignment="1">
      <alignment horizontal="center" vertical="top" wrapText="1"/>
    </xf>
    <xf numFmtId="188" fontId="6" fillId="0" borderId="19" xfId="0" applyNumberFormat="1" applyFont="1" applyBorder="1" applyAlignment="1">
      <alignment horizontal="center" vertical="top"/>
    </xf>
    <xf numFmtId="0" fontId="5" fillId="0" borderId="13" xfId="56" applyFont="1" applyBorder="1" applyAlignment="1">
      <alignment horizontal="center"/>
      <protection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88" fontId="6" fillId="0" borderId="10" xfId="56" applyNumberFormat="1" applyFont="1" applyBorder="1" applyAlignment="1">
      <alignment horizontal="center" wrapText="1"/>
      <protection/>
    </xf>
    <xf numFmtId="188" fontId="6" fillId="0" borderId="10" xfId="56" applyNumberFormat="1" applyFont="1" applyBorder="1" applyAlignment="1">
      <alignment horizontal="center"/>
      <protection/>
    </xf>
    <xf numFmtId="0" fontId="6" fillId="0" borderId="13" xfId="56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8" fillId="0" borderId="10" xfId="55" applyFont="1" applyBorder="1" applyAlignment="1">
      <alignment wrapText="1"/>
      <protection/>
    </xf>
    <xf numFmtId="4" fontId="0" fillId="0" borderId="24" xfId="0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4" fontId="0" fillId="0" borderId="24" xfId="0" applyNumberFormat="1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25" borderId="15" xfId="0" applyFont="1" applyFill="1" applyBorder="1" applyAlignment="1">
      <alignment horizontal="left" wrapText="1"/>
    </xf>
    <xf numFmtId="2" fontId="3" fillId="0" borderId="24" xfId="54" applyNumberFormat="1" applyFont="1" applyBorder="1" applyAlignment="1">
      <alignment horizontal="right"/>
    </xf>
    <xf numFmtId="4" fontId="44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25" xfId="56" applyNumberFormat="1" applyFont="1" applyBorder="1" applyAlignment="1">
      <alignment wrapText="1"/>
      <protection/>
    </xf>
    <xf numFmtId="187" fontId="0" fillId="0" borderId="10" xfId="0" applyNumberFormat="1" applyFill="1" applyBorder="1" applyAlignment="1">
      <alignment horizontal="center"/>
    </xf>
    <xf numFmtId="187" fontId="3" fillId="0" borderId="10" xfId="56" applyNumberFormat="1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2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7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13" xfId="56" applyFont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6" fillId="0" borderId="13" xfId="56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6" fillId="0" borderId="20" xfId="5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14" fillId="0" borderId="0" xfId="56" applyFont="1" applyAlignment="1">
      <alignment wrapText="1"/>
      <protection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13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Отчет о финансировании муниципальных программ за 1 квартал 2011 г." xfId="55"/>
    <cellStyle name="Обычный_распред дотаци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2.375" style="0" customWidth="1"/>
    <col min="2" max="2" width="50.375" style="0" customWidth="1"/>
    <col min="3" max="3" width="11.375" style="0" customWidth="1"/>
    <col min="16" max="16" width="9.375" style="0" customWidth="1"/>
  </cols>
  <sheetData>
    <row r="1" spans="1:3" ht="12.75">
      <c r="A1" s="24"/>
      <c r="B1" s="24"/>
      <c r="C1" s="49" t="s">
        <v>188</v>
      </c>
    </row>
    <row r="2" spans="1:3" ht="12.75">
      <c r="A2" s="24"/>
      <c r="B2" s="24"/>
      <c r="C2" s="49" t="s">
        <v>607</v>
      </c>
    </row>
    <row r="3" spans="1:3" ht="12.75">
      <c r="A3" s="24"/>
      <c r="B3" s="24"/>
      <c r="C3" s="49" t="s">
        <v>608</v>
      </c>
    </row>
    <row r="4" spans="1:3" ht="12.75">
      <c r="A4" s="24"/>
      <c r="B4" s="24"/>
      <c r="C4" s="49" t="s">
        <v>539</v>
      </c>
    </row>
    <row r="5" spans="1:3" ht="12.75">
      <c r="A5" s="24"/>
      <c r="B5" s="24"/>
      <c r="C5" s="49"/>
    </row>
    <row r="6" spans="1:3" ht="12.75">
      <c r="A6" s="24"/>
      <c r="B6" s="24"/>
      <c r="C6" s="109" t="s">
        <v>110</v>
      </c>
    </row>
    <row r="7" spans="1:2" ht="12.75">
      <c r="A7" s="24"/>
      <c r="B7" s="24"/>
    </row>
    <row r="8" spans="1:3" ht="12.75">
      <c r="A8" s="24"/>
      <c r="B8" s="86" t="s">
        <v>117</v>
      </c>
      <c r="C8" s="24"/>
    </row>
    <row r="9" spans="1:3" ht="12.75">
      <c r="A9" s="24"/>
      <c r="B9" s="86" t="s">
        <v>116</v>
      </c>
      <c r="C9" s="24"/>
    </row>
    <row r="10" spans="1:3" ht="12.75">
      <c r="A10" s="24"/>
      <c r="B10" s="86" t="s">
        <v>609</v>
      </c>
      <c r="C10" s="24"/>
    </row>
    <row r="11" spans="1:3" ht="12.75">
      <c r="A11" s="24"/>
      <c r="B11" s="86" t="s">
        <v>540</v>
      </c>
      <c r="C11" s="24"/>
    </row>
    <row r="12" spans="1:3" ht="12.75">
      <c r="A12" s="24"/>
      <c r="B12" s="24"/>
      <c r="C12" s="51" t="s">
        <v>108</v>
      </c>
    </row>
    <row r="13" spans="1:3" ht="12.75">
      <c r="A13" s="52" t="s">
        <v>190</v>
      </c>
      <c r="B13" s="52" t="s">
        <v>191</v>
      </c>
      <c r="C13" s="111" t="s">
        <v>113</v>
      </c>
    </row>
    <row r="14" spans="1:3" ht="25.5">
      <c r="A14" s="111" t="s">
        <v>216</v>
      </c>
      <c r="B14" s="112" t="s">
        <v>187</v>
      </c>
      <c r="C14" s="395">
        <v>0</v>
      </c>
    </row>
    <row r="15" spans="1:3" ht="25.5">
      <c r="A15" s="113" t="s">
        <v>219</v>
      </c>
      <c r="B15" s="108" t="s">
        <v>581</v>
      </c>
      <c r="C15" s="395">
        <v>0</v>
      </c>
    </row>
    <row r="16" spans="1:3" ht="12.75">
      <c r="A16" s="113" t="s">
        <v>220</v>
      </c>
      <c r="B16" s="108" t="s">
        <v>582</v>
      </c>
      <c r="C16" s="252">
        <f>C17</f>
        <v>-1252161.44</v>
      </c>
    </row>
    <row r="17" spans="1:3" ht="12.75">
      <c r="A17" s="113" t="s">
        <v>583</v>
      </c>
      <c r="B17" s="108" t="s">
        <v>584</v>
      </c>
      <c r="C17" s="252">
        <f>C18</f>
        <v>-1252161.44</v>
      </c>
    </row>
    <row r="18" spans="1:3" ht="12.75">
      <c r="A18" s="113" t="s">
        <v>221</v>
      </c>
      <c r="B18" s="108" t="s">
        <v>590</v>
      </c>
      <c r="C18" s="252">
        <f>C19</f>
        <v>-1252161.44</v>
      </c>
    </row>
    <row r="19" spans="1:3" ht="25.5">
      <c r="A19" s="113" t="s">
        <v>104</v>
      </c>
      <c r="B19" s="108" t="s">
        <v>589</v>
      </c>
      <c r="C19" s="252">
        <f>-C23</f>
        <v>-1252161.44</v>
      </c>
    </row>
    <row r="20" spans="1:3" ht="12.75">
      <c r="A20" s="113" t="s">
        <v>279</v>
      </c>
      <c r="B20" s="108" t="s">
        <v>586</v>
      </c>
      <c r="C20" s="252">
        <f>C21</f>
        <v>1252161.44</v>
      </c>
    </row>
    <row r="21" spans="1:3" ht="12.75">
      <c r="A21" s="113" t="s">
        <v>587</v>
      </c>
      <c r="B21" s="108" t="s">
        <v>585</v>
      </c>
      <c r="C21" s="252">
        <f>C22</f>
        <v>1252161.44</v>
      </c>
    </row>
    <row r="22" spans="1:3" ht="25.5">
      <c r="A22" s="113" t="s">
        <v>280</v>
      </c>
      <c r="B22" s="108" t="s">
        <v>588</v>
      </c>
      <c r="C22" s="252">
        <f>C23</f>
        <v>1252161.44</v>
      </c>
    </row>
    <row r="23" spans="1:3" ht="25.5">
      <c r="A23" s="113" t="s">
        <v>281</v>
      </c>
      <c r="B23" s="108" t="s">
        <v>588</v>
      </c>
      <c r="C23" s="252">
        <v>1252161.44</v>
      </c>
    </row>
    <row r="24" ht="12.75">
      <c r="C24" s="35"/>
    </row>
  </sheetData>
  <sheetProtection/>
  <printOptions/>
  <pageMargins left="0.7874015748031497" right="0.7874015748031497" top="0.3937007874015748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9"/>
  <sheetViews>
    <sheetView view="pageBreakPreview" zoomScale="78" zoomScaleSheetLayoutView="78" workbookViewId="0" topLeftCell="A286">
      <selection activeCell="F301" sqref="F301:G301"/>
    </sheetView>
  </sheetViews>
  <sheetFormatPr defaultColWidth="9.00390625" defaultRowHeight="12.75"/>
  <cols>
    <col min="1" max="1" width="63.375" style="0" customWidth="1"/>
    <col min="2" max="2" width="15.625" style="0" customWidth="1"/>
    <col min="3" max="3" width="6.00390625" style="0" customWidth="1"/>
    <col min="5" max="5" width="6.25390625" style="0" customWidth="1"/>
    <col min="6" max="6" width="14.25390625" style="0" customWidth="1"/>
    <col min="7" max="7" width="13.875" style="0" customWidth="1"/>
  </cols>
  <sheetData>
    <row r="1" spans="6:7" ht="15.75">
      <c r="F1" s="10"/>
      <c r="G1" s="127" t="s">
        <v>395</v>
      </c>
    </row>
    <row r="2" ht="15.75">
      <c r="F2" s="21"/>
    </row>
    <row r="3" spans="1:6" ht="15.75">
      <c r="A3" s="169"/>
      <c r="B3" s="115" t="s">
        <v>282</v>
      </c>
      <c r="C3" s="104"/>
      <c r="D3" s="104"/>
      <c r="E3" s="104"/>
      <c r="F3" s="34"/>
    </row>
    <row r="4" spans="1:6" ht="15.75">
      <c r="A4" s="169"/>
      <c r="B4" s="115" t="s">
        <v>247</v>
      </c>
      <c r="C4" s="104"/>
      <c r="D4" s="104"/>
      <c r="E4" s="104"/>
      <c r="F4" s="34"/>
    </row>
    <row r="5" spans="1:6" ht="15.75">
      <c r="A5" s="169"/>
      <c r="B5" s="115" t="s">
        <v>620</v>
      </c>
      <c r="C5" s="104"/>
      <c r="D5" s="104"/>
      <c r="E5" s="104"/>
      <c r="F5" s="34"/>
    </row>
    <row r="6" spans="1:6" ht="15.75">
      <c r="A6" s="169"/>
      <c r="B6" s="115" t="s">
        <v>248</v>
      </c>
      <c r="C6" s="104"/>
      <c r="D6" s="104"/>
      <c r="E6" s="104"/>
      <c r="F6" s="34"/>
    </row>
    <row r="7" spans="1:7" ht="12.75">
      <c r="A7" s="457" t="s">
        <v>537</v>
      </c>
      <c r="B7" s="445"/>
      <c r="C7" s="445"/>
      <c r="D7" s="445"/>
      <c r="E7" s="445"/>
      <c r="F7" s="445"/>
      <c r="G7" s="221"/>
    </row>
    <row r="8" spans="1:7" ht="15.75">
      <c r="A8" s="169"/>
      <c r="B8" s="209"/>
      <c r="C8" s="104"/>
      <c r="D8" s="104"/>
      <c r="E8" s="104"/>
      <c r="F8" s="21"/>
      <c r="G8" s="18" t="s">
        <v>108</v>
      </c>
    </row>
    <row r="9" spans="1:7" ht="15">
      <c r="A9" s="458" t="s">
        <v>3</v>
      </c>
      <c r="B9" s="458" t="s">
        <v>4</v>
      </c>
      <c r="C9" s="460" t="s">
        <v>5</v>
      </c>
      <c r="D9" s="460" t="s">
        <v>6</v>
      </c>
      <c r="E9" s="460" t="s">
        <v>7</v>
      </c>
      <c r="F9" s="461" t="s">
        <v>113</v>
      </c>
      <c r="G9" s="429"/>
    </row>
    <row r="10" spans="1:7" ht="15">
      <c r="A10" s="459"/>
      <c r="B10" s="459"/>
      <c r="C10" s="459"/>
      <c r="D10" s="459"/>
      <c r="E10" s="459"/>
      <c r="F10" s="99" t="s">
        <v>602</v>
      </c>
      <c r="G10" s="99" t="s">
        <v>603</v>
      </c>
    </row>
    <row r="11" spans="1:7" ht="30">
      <c r="A11" s="46" t="s">
        <v>316</v>
      </c>
      <c r="B11" s="99" t="s">
        <v>632</v>
      </c>
      <c r="C11" s="220"/>
      <c r="D11" s="220"/>
      <c r="E11" s="220"/>
      <c r="F11" s="99">
        <v>522.4</v>
      </c>
      <c r="G11" s="99">
        <v>532.9</v>
      </c>
    </row>
    <row r="12" spans="1:7" ht="120">
      <c r="A12" s="191" t="s">
        <v>402</v>
      </c>
      <c r="B12" s="188" t="s">
        <v>403</v>
      </c>
      <c r="C12" s="210"/>
      <c r="D12" s="210"/>
      <c r="E12" s="210"/>
      <c r="F12" s="305">
        <f aca="true" t="shared" si="0" ref="F12:G14">F13</f>
        <v>522.4</v>
      </c>
      <c r="G12" s="305">
        <f t="shared" si="0"/>
        <v>532.9</v>
      </c>
    </row>
    <row r="13" spans="1:7" ht="30">
      <c r="A13" s="191" t="s">
        <v>86</v>
      </c>
      <c r="B13" s="188" t="s">
        <v>403</v>
      </c>
      <c r="C13" s="210">
        <v>200</v>
      </c>
      <c r="D13" s="210"/>
      <c r="E13" s="210"/>
      <c r="F13" s="305">
        <f t="shared" si="0"/>
        <v>522.4</v>
      </c>
      <c r="G13" s="305">
        <f t="shared" si="0"/>
        <v>532.9</v>
      </c>
    </row>
    <row r="14" spans="1:7" ht="15">
      <c r="A14" s="191" t="s">
        <v>195</v>
      </c>
      <c r="B14" s="188" t="s">
        <v>403</v>
      </c>
      <c r="C14" s="210">
        <v>200</v>
      </c>
      <c r="D14" s="210" t="s">
        <v>131</v>
      </c>
      <c r="E14" s="210"/>
      <c r="F14" s="305">
        <f t="shared" si="0"/>
        <v>522.4</v>
      </c>
      <c r="G14" s="305">
        <f t="shared" si="0"/>
        <v>532.9</v>
      </c>
    </row>
    <row r="15" spans="1:7" ht="15">
      <c r="A15" s="191" t="s">
        <v>48</v>
      </c>
      <c r="B15" s="188" t="s">
        <v>403</v>
      </c>
      <c r="C15" s="210">
        <v>200</v>
      </c>
      <c r="D15" s="211" t="s">
        <v>131</v>
      </c>
      <c r="E15" s="211" t="s">
        <v>133</v>
      </c>
      <c r="F15" s="322">
        <v>522.4</v>
      </c>
      <c r="G15" s="322">
        <v>532.9</v>
      </c>
    </row>
    <row r="16" spans="1:7" ht="30">
      <c r="A16" s="79" t="s">
        <v>621</v>
      </c>
      <c r="B16" s="188" t="s">
        <v>558</v>
      </c>
      <c r="C16" s="210"/>
      <c r="D16" s="211"/>
      <c r="E16" s="211"/>
      <c r="F16" s="306">
        <f>F17+F30+F63</f>
        <v>767035.2999999999</v>
      </c>
      <c r="G16" s="306">
        <f>G17+G30+G63</f>
        <v>759226.9</v>
      </c>
    </row>
    <row r="17" spans="1:7" ht="21" customHeight="1">
      <c r="A17" s="79" t="s">
        <v>559</v>
      </c>
      <c r="B17" s="188" t="s">
        <v>404</v>
      </c>
      <c r="C17" s="210"/>
      <c r="D17" s="194"/>
      <c r="E17" s="194"/>
      <c r="F17" s="212">
        <f>F18+F22+F26</f>
        <v>177319.3</v>
      </c>
      <c r="G17" s="212">
        <f>G18+G22+G26</f>
        <v>177319.3</v>
      </c>
    </row>
    <row r="18" spans="1:7" ht="60">
      <c r="A18" s="79" t="s">
        <v>98</v>
      </c>
      <c r="B18" s="188" t="s">
        <v>405</v>
      </c>
      <c r="C18" s="210"/>
      <c r="D18" s="194"/>
      <c r="E18" s="194"/>
      <c r="F18" s="212">
        <f aca="true" t="shared" si="1" ref="F18:G20">F19</f>
        <v>64110.1</v>
      </c>
      <c r="G18" s="212">
        <f t="shared" si="1"/>
        <v>64110.1</v>
      </c>
    </row>
    <row r="19" spans="1:7" ht="30">
      <c r="A19" s="79" t="s">
        <v>97</v>
      </c>
      <c r="B19" s="188" t="s">
        <v>405</v>
      </c>
      <c r="C19" s="210">
        <v>600</v>
      </c>
      <c r="D19" s="194"/>
      <c r="E19" s="194"/>
      <c r="F19" s="212">
        <f t="shared" si="1"/>
        <v>64110.1</v>
      </c>
      <c r="G19" s="212">
        <f t="shared" si="1"/>
        <v>64110.1</v>
      </c>
    </row>
    <row r="20" spans="1:7" ht="15">
      <c r="A20" s="73" t="s">
        <v>114</v>
      </c>
      <c r="B20" s="188" t="s">
        <v>405</v>
      </c>
      <c r="C20" s="210">
        <v>600</v>
      </c>
      <c r="D20" s="194" t="s">
        <v>133</v>
      </c>
      <c r="E20" s="194"/>
      <c r="F20" s="212">
        <f t="shared" si="1"/>
        <v>64110.1</v>
      </c>
      <c r="G20" s="212">
        <f t="shared" si="1"/>
        <v>64110.1</v>
      </c>
    </row>
    <row r="21" spans="1:7" ht="15">
      <c r="A21" s="73" t="s">
        <v>115</v>
      </c>
      <c r="B21" s="188" t="s">
        <v>405</v>
      </c>
      <c r="C21" s="210">
        <v>600</v>
      </c>
      <c r="D21" s="194" t="s">
        <v>133</v>
      </c>
      <c r="E21" s="194" t="s">
        <v>132</v>
      </c>
      <c r="F21" s="320">
        <v>64110.1</v>
      </c>
      <c r="G21" s="293">
        <v>64110.1</v>
      </c>
    </row>
    <row r="22" spans="1:7" ht="15">
      <c r="A22" s="191" t="s">
        <v>406</v>
      </c>
      <c r="B22" s="188" t="s">
        <v>407</v>
      </c>
      <c r="C22" s="210"/>
      <c r="D22" s="194"/>
      <c r="E22" s="194"/>
      <c r="F22" s="304">
        <f aca="true" t="shared" si="2" ref="F22:G24">F23</f>
        <v>2599.7</v>
      </c>
      <c r="G22" s="304">
        <f t="shared" si="2"/>
        <v>2599.7</v>
      </c>
    </row>
    <row r="23" spans="1:7" ht="30">
      <c r="A23" s="191" t="s">
        <v>97</v>
      </c>
      <c r="B23" s="188" t="s">
        <v>407</v>
      </c>
      <c r="C23" s="210">
        <v>600</v>
      </c>
      <c r="D23" s="194"/>
      <c r="E23" s="194"/>
      <c r="F23" s="212">
        <f t="shared" si="2"/>
        <v>2599.7</v>
      </c>
      <c r="G23" s="212">
        <f t="shared" si="2"/>
        <v>2599.7</v>
      </c>
    </row>
    <row r="24" spans="1:7" ht="15">
      <c r="A24" s="191" t="s">
        <v>114</v>
      </c>
      <c r="B24" s="188" t="s">
        <v>407</v>
      </c>
      <c r="C24" s="210">
        <v>600</v>
      </c>
      <c r="D24" s="194" t="s">
        <v>133</v>
      </c>
      <c r="E24" s="194"/>
      <c r="F24" s="212">
        <f t="shared" si="2"/>
        <v>2599.7</v>
      </c>
      <c r="G24" s="212">
        <f t="shared" si="2"/>
        <v>2599.7</v>
      </c>
    </row>
    <row r="25" spans="1:7" ht="15">
      <c r="A25" s="191" t="s">
        <v>115</v>
      </c>
      <c r="B25" s="188" t="s">
        <v>407</v>
      </c>
      <c r="C25" s="210">
        <v>600</v>
      </c>
      <c r="D25" s="194" t="s">
        <v>133</v>
      </c>
      <c r="E25" s="194" t="s">
        <v>132</v>
      </c>
      <c r="F25" s="320">
        <v>2599.7</v>
      </c>
      <c r="G25" s="322">
        <v>2599.7</v>
      </c>
    </row>
    <row r="26" spans="1:7" ht="30">
      <c r="A26" s="191" t="s">
        <v>344</v>
      </c>
      <c r="B26" s="188" t="s">
        <v>488</v>
      </c>
      <c r="C26" s="210"/>
      <c r="D26" s="194"/>
      <c r="E26" s="211"/>
      <c r="F26" s="212">
        <f aca="true" t="shared" si="3" ref="F26:G28">F27</f>
        <v>110609.5</v>
      </c>
      <c r="G26" s="212">
        <f t="shared" si="3"/>
        <v>110609.5</v>
      </c>
    </row>
    <row r="27" spans="1:7" ht="30">
      <c r="A27" s="191" t="s">
        <v>97</v>
      </c>
      <c r="B27" s="188" t="s">
        <v>488</v>
      </c>
      <c r="C27" s="210">
        <v>600</v>
      </c>
      <c r="D27" s="194"/>
      <c r="E27" s="194"/>
      <c r="F27" s="304">
        <f t="shared" si="3"/>
        <v>110609.5</v>
      </c>
      <c r="G27" s="304">
        <f t="shared" si="3"/>
        <v>110609.5</v>
      </c>
    </row>
    <row r="28" spans="1:7" ht="15">
      <c r="A28" s="73" t="s">
        <v>114</v>
      </c>
      <c r="B28" s="188" t="s">
        <v>488</v>
      </c>
      <c r="C28" s="210">
        <v>600</v>
      </c>
      <c r="D28" s="194" t="s">
        <v>133</v>
      </c>
      <c r="E28" s="194"/>
      <c r="F28" s="311">
        <f t="shared" si="3"/>
        <v>110609.5</v>
      </c>
      <c r="G28" s="311">
        <f t="shared" si="3"/>
        <v>110609.5</v>
      </c>
    </row>
    <row r="29" spans="1:7" ht="15">
      <c r="A29" s="191" t="s">
        <v>115</v>
      </c>
      <c r="B29" s="188" t="s">
        <v>488</v>
      </c>
      <c r="C29" s="210">
        <v>600</v>
      </c>
      <c r="D29" s="194" t="s">
        <v>133</v>
      </c>
      <c r="E29" s="194" t="s">
        <v>132</v>
      </c>
      <c r="F29" s="293">
        <v>110609.5</v>
      </c>
      <c r="G29" s="321">
        <v>110609.5</v>
      </c>
    </row>
    <row r="30" spans="1:7" ht="15">
      <c r="A30" s="79" t="s">
        <v>560</v>
      </c>
      <c r="B30" s="188" t="s">
        <v>408</v>
      </c>
      <c r="C30" s="210"/>
      <c r="D30" s="194"/>
      <c r="E30" s="211"/>
      <c r="F30" s="311">
        <f>F31+F35+F39+F59</f>
        <v>539683.4</v>
      </c>
      <c r="G30" s="311">
        <f>G31+G35+G39+G59</f>
        <v>531875</v>
      </c>
    </row>
    <row r="31" spans="1:7" ht="30">
      <c r="A31" s="81" t="s">
        <v>341</v>
      </c>
      <c r="B31" s="188" t="s">
        <v>409</v>
      </c>
      <c r="C31" s="210"/>
      <c r="D31" s="194"/>
      <c r="E31" s="194"/>
      <c r="F31" s="212">
        <f aca="true" t="shared" si="4" ref="F31:G33">F32</f>
        <v>30127.3</v>
      </c>
      <c r="G31" s="212">
        <f t="shared" si="4"/>
        <v>38486.1</v>
      </c>
    </row>
    <row r="32" spans="1:7" ht="33.75" customHeight="1">
      <c r="A32" s="191" t="s">
        <v>97</v>
      </c>
      <c r="B32" s="188" t="s">
        <v>409</v>
      </c>
      <c r="C32" s="210">
        <v>600</v>
      </c>
      <c r="D32" s="194"/>
      <c r="E32" s="194"/>
      <c r="F32" s="212">
        <f t="shared" si="4"/>
        <v>30127.3</v>
      </c>
      <c r="G32" s="212">
        <f t="shared" si="4"/>
        <v>38486.1</v>
      </c>
    </row>
    <row r="33" spans="1:7" ht="15">
      <c r="A33" s="79" t="s">
        <v>114</v>
      </c>
      <c r="B33" s="188" t="s">
        <v>409</v>
      </c>
      <c r="C33" s="210">
        <v>600</v>
      </c>
      <c r="D33" s="194" t="s">
        <v>133</v>
      </c>
      <c r="E33" s="194"/>
      <c r="F33" s="312">
        <f t="shared" si="4"/>
        <v>30127.3</v>
      </c>
      <c r="G33" s="312">
        <f t="shared" si="4"/>
        <v>38486.1</v>
      </c>
    </row>
    <row r="34" spans="1:7" ht="15">
      <c r="A34" s="73" t="s">
        <v>64</v>
      </c>
      <c r="B34" s="188" t="s">
        <v>409</v>
      </c>
      <c r="C34" s="210">
        <v>600</v>
      </c>
      <c r="D34" s="194" t="s">
        <v>133</v>
      </c>
      <c r="E34" s="194" t="s">
        <v>134</v>
      </c>
      <c r="F34" s="322">
        <v>30127.3</v>
      </c>
      <c r="G34" s="322">
        <v>38486.1</v>
      </c>
    </row>
    <row r="35" spans="1:7" ht="30">
      <c r="A35" s="191" t="s">
        <v>342</v>
      </c>
      <c r="B35" s="188" t="s">
        <v>489</v>
      </c>
      <c r="C35" s="210"/>
      <c r="D35" s="194"/>
      <c r="E35" s="211"/>
      <c r="F35" s="312">
        <f aca="true" t="shared" si="5" ref="F35:G37">F36</f>
        <v>289139.6</v>
      </c>
      <c r="G35" s="312">
        <f t="shared" si="5"/>
        <v>272949.4</v>
      </c>
    </row>
    <row r="36" spans="1:7" ht="30">
      <c r="A36" s="191" t="s">
        <v>97</v>
      </c>
      <c r="B36" s="188" t="s">
        <v>489</v>
      </c>
      <c r="C36" s="210">
        <v>600</v>
      </c>
      <c r="D36" s="194"/>
      <c r="E36" s="194"/>
      <c r="F36" s="310">
        <f t="shared" si="5"/>
        <v>289139.6</v>
      </c>
      <c r="G36" s="310">
        <f t="shared" si="5"/>
        <v>272949.4</v>
      </c>
    </row>
    <row r="37" spans="1:7" ht="15">
      <c r="A37" s="73" t="s">
        <v>114</v>
      </c>
      <c r="B37" s="188" t="s">
        <v>489</v>
      </c>
      <c r="C37" s="210">
        <v>600</v>
      </c>
      <c r="D37" s="194" t="s">
        <v>133</v>
      </c>
      <c r="E37" s="194"/>
      <c r="F37" s="311">
        <f t="shared" si="5"/>
        <v>289139.6</v>
      </c>
      <c r="G37" s="311">
        <f t="shared" si="5"/>
        <v>272949.4</v>
      </c>
    </row>
    <row r="38" spans="1:7" ht="15">
      <c r="A38" s="191" t="s">
        <v>64</v>
      </c>
      <c r="B38" s="188" t="s">
        <v>489</v>
      </c>
      <c r="C38" s="210">
        <v>600</v>
      </c>
      <c r="D38" s="194" t="s">
        <v>133</v>
      </c>
      <c r="E38" s="194" t="s">
        <v>134</v>
      </c>
      <c r="F38" s="319">
        <v>289139.6</v>
      </c>
      <c r="G38" s="321">
        <v>272949.4</v>
      </c>
    </row>
    <row r="39" spans="1:7" ht="105">
      <c r="A39" s="191" t="s">
        <v>345</v>
      </c>
      <c r="B39" s="188" t="s">
        <v>410</v>
      </c>
      <c r="C39" s="210"/>
      <c r="D39" s="194"/>
      <c r="E39" s="211"/>
      <c r="F39" s="311">
        <f>F40+F44+F51+F55</f>
        <v>213633.40000000002</v>
      </c>
      <c r="G39" s="311">
        <f>G40+G44+G51+G55</f>
        <v>213656.40000000002</v>
      </c>
    </row>
    <row r="40" spans="1:7" ht="90">
      <c r="A40" s="191" t="s">
        <v>411</v>
      </c>
      <c r="B40" s="188" t="s">
        <v>412</v>
      </c>
      <c r="C40" s="210"/>
      <c r="D40" s="194"/>
      <c r="E40" s="194"/>
      <c r="F40" s="310">
        <f aca="true" t="shared" si="6" ref="F40:G42">F41</f>
        <v>183519.2</v>
      </c>
      <c r="G40" s="310">
        <f t="shared" si="6"/>
        <v>183519.2</v>
      </c>
    </row>
    <row r="41" spans="1:7" ht="30">
      <c r="A41" s="191" t="s">
        <v>97</v>
      </c>
      <c r="B41" s="188" t="s">
        <v>412</v>
      </c>
      <c r="C41" s="210">
        <v>600</v>
      </c>
      <c r="D41" s="194"/>
      <c r="E41" s="194"/>
      <c r="F41" s="303">
        <f t="shared" si="6"/>
        <v>183519.2</v>
      </c>
      <c r="G41" s="303">
        <f t="shared" si="6"/>
        <v>183519.2</v>
      </c>
    </row>
    <row r="42" spans="1:7" ht="15">
      <c r="A42" s="191" t="s">
        <v>114</v>
      </c>
      <c r="B42" s="188" t="s">
        <v>412</v>
      </c>
      <c r="C42" s="210">
        <v>600</v>
      </c>
      <c r="D42" s="194" t="s">
        <v>133</v>
      </c>
      <c r="E42" s="194"/>
      <c r="F42" s="303">
        <f t="shared" si="6"/>
        <v>183519.2</v>
      </c>
      <c r="G42" s="303">
        <f t="shared" si="6"/>
        <v>183519.2</v>
      </c>
    </row>
    <row r="43" spans="1:7" ht="15">
      <c r="A43" s="191" t="s">
        <v>64</v>
      </c>
      <c r="B43" s="188" t="s">
        <v>412</v>
      </c>
      <c r="C43" s="210">
        <v>600</v>
      </c>
      <c r="D43" s="194" t="s">
        <v>133</v>
      </c>
      <c r="E43" s="194" t="s">
        <v>134</v>
      </c>
      <c r="F43" s="319">
        <v>183519.2</v>
      </c>
      <c r="G43" s="293">
        <v>183519.2</v>
      </c>
    </row>
    <row r="44" spans="1:7" ht="30">
      <c r="A44" s="191" t="s">
        <v>413</v>
      </c>
      <c r="B44" s="188" t="s">
        <v>414</v>
      </c>
      <c r="C44" s="210"/>
      <c r="D44" s="194"/>
      <c r="E44" s="211"/>
      <c r="F44" s="303">
        <f>F45+F48</f>
        <v>6528.1</v>
      </c>
      <c r="G44" s="303">
        <f>G45+G48</f>
        <v>6533.1</v>
      </c>
    </row>
    <row r="45" spans="1:7" ht="60">
      <c r="A45" s="191" t="s">
        <v>85</v>
      </c>
      <c r="B45" s="188" t="s">
        <v>414</v>
      </c>
      <c r="C45" s="210">
        <v>100</v>
      </c>
      <c r="D45" s="194"/>
      <c r="E45" s="194"/>
      <c r="F45" s="304">
        <f>F46</f>
        <v>6485.3</v>
      </c>
      <c r="G45" s="304">
        <f>G46</f>
        <v>6490.3</v>
      </c>
    </row>
    <row r="46" spans="1:7" ht="15">
      <c r="A46" s="191" t="s">
        <v>114</v>
      </c>
      <c r="B46" s="188" t="s">
        <v>414</v>
      </c>
      <c r="C46" s="210">
        <v>100</v>
      </c>
      <c r="D46" s="194" t="s">
        <v>133</v>
      </c>
      <c r="E46" s="194"/>
      <c r="F46" s="212">
        <f>F47</f>
        <v>6485.3</v>
      </c>
      <c r="G46" s="212">
        <f>G47</f>
        <v>6490.3</v>
      </c>
    </row>
    <row r="47" spans="1:7" ht="15">
      <c r="A47" s="191" t="s">
        <v>66</v>
      </c>
      <c r="B47" s="188" t="s">
        <v>414</v>
      </c>
      <c r="C47" s="210">
        <v>100</v>
      </c>
      <c r="D47" s="194" t="s">
        <v>133</v>
      </c>
      <c r="E47" s="194" t="s">
        <v>131</v>
      </c>
      <c r="F47" s="293">
        <v>6485.3</v>
      </c>
      <c r="G47" s="293">
        <v>6490.3</v>
      </c>
    </row>
    <row r="48" spans="1:7" ht="30">
      <c r="A48" s="191" t="s">
        <v>86</v>
      </c>
      <c r="B48" s="188" t="s">
        <v>414</v>
      </c>
      <c r="C48" s="210">
        <v>200</v>
      </c>
      <c r="D48" s="194"/>
      <c r="E48" s="211"/>
      <c r="F48" s="212">
        <f>F49</f>
        <v>42.8</v>
      </c>
      <c r="G48" s="212">
        <f>G49</f>
        <v>42.8</v>
      </c>
    </row>
    <row r="49" spans="1:7" ht="15">
      <c r="A49" s="191" t="s">
        <v>114</v>
      </c>
      <c r="B49" s="188" t="s">
        <v>414</v>
      </c>
      <c r="C49" s="210">
        <v>200</v>
      </c>
      <c r="D49" s="194" t="s">
        <v>133</v>
      </c>
      <c r="E49" s="194"/>
      <c r="F49" s="306">
        <f>F50</f>
        <v>42.8</v>
      </c>
      <c r="G49" s="306">
        <f>G50</f>
        <v>42.8</v>
      </c>
    </row>
    <row r="50" spans="1:7" ht="15">
      <c r="A50" s="191" t="s">
        <v>66</v>
      </c>
      <c r="B50" s="188" t="s">
        <v>414</v>
      </c>
      <c r="C50" s="210">
        <v>200</v>
      </c>
      <c r="D50" s="194" t="s">
        <v>133</v>
      </c>
      <c r="E50" s="194" t="s">
        <v>131</v>
      </c>
      <c r="F50" s="212">
        <v>42.8</v>
      </c>
      <c r="G50" s="212">
        <v>42.8</v>
      </c>
    </row>
    <row r="51" spans="1:7" ht="15">
      <c r="A51" s="191" t="s">
        <v>123</v>
      </c>
      <c r="B51" s="188" t="s">
        <v>415</v>
      </c>
      <c r="C51" s="210"/>
      <c r="D51" s="194"/>
      <c r="E51" s="211"/>
      <c r="F51" s="212">
        <f aca="true" t="shared" si="7" ref="F51:G53">F52</f>
        <v>462.6</v>
      </c>
      <c r="G51" s="212">
        <f t="shared" si="7"/>
        <v>480.6</v>
      </c>
    </row>
    <row r="52" spans="1:7" ht="60">
      <c r="A52" s="191" t="s">
        <v>85</v>
      </c>
      <c r="B52" s="188" t="s">
        <v>415</v>
      </c>
      <c r="C52" s="210">
        <v>100</v>
      </c>
      <c r="D52" s="194"/>
      <c r="E52" s="194"/>
      <c r="F52" s="212">
        <f t="shared" si="7"/>
        <v>462.6</v>
      </c>
      <c r="G52" s="212">
        <f t="shared" si="7"/>
        <v>480.6</v>
      </c>
    </row>
    <row r="53" spans="1:7" ht="15">
      <c r="A53" s="191" t="s">
        <v>118</v>
      </c>
      <c r="B53" s="188" t="s">
        <v>415</v>
      </c>
      <c r="C53" s="210">
        <v>100</v>
      </c>
      <c r="D53" s="211" t="s">
        <v>132</v>
      </c>
      <c r="E53" s="194"/>
      <c r="F53" s="303">
        <f t="shared" si="7"/>
        <v>462.6</v>
      </c>
      <c r="G53" s="303">
        <f t="shared" si="7"/>
        <v>480.6</v>
      </c>
    </row>
    <row r="54" spans="1:7" ht="45">
      <c r="A54" s="191" t="s">
        <v>346</v>
      </c>
      <c r="B54" s="188" t="s">
        <v>415</v>
      </c>
      <c r="C54" s="210">
        <v>100</v>
      </c>
      <c r="D54" s="211" t="s">
        <v>132</v>
      </c>
      <c r="E54" s="194" t="s">
        <v>136</v>
      </c>
      <c r="F54" s="293">
        <v>462.6</v>
      </c>
      <c r="G54" s="293">
        <v>480.6</v>
      </c>
    </row>
    <row r="55" spans="1:7" ht="15">
      <c r="A55" s="191" t="s">
        <v>374</v>
      </c>
      <c r="B55" s="188" t="s">
        <v>240</v>
      </c>
      <c r="C55" s="210"/>
      <c r="D55" s="211"/>
      <c r="E55" s="194"/>
      <c r="F55" s="303">
        <f aca="true" t="shared" si="8" ref="F55:G57">F56</f>
        <v>23123.5</v>
      </c>
      <c r="G55" s="303">
        <f t="shared" si="8"/>
        <v>23123.5</v>
      </c>
    </row>
    <row r="56" spans="1:7" ht="30">
      <c r="A56" s="191" t="s">
        <v>97</v>
      </c>
      <c r="B56" s="188" t="s">
        <v>240</v>
      </c>
      <c r="C56" s="210">
        <v>600</v>
      </c>
      <c r="D56" s="211"/>
      <c r="E56" s="211"/>
      <c r="F56" s="304">
        <f t="shared" si="8"/>
        <v>23123.5</v>
      </c>
      <c r="G56" s="304">
        <f t="shared" si="8"/>
        <v>23123.5</v>
      </c>
    </row>
    <row r="57" spans="1:7" ht="15">
      <c r="A57" s="73" t="s">
        <v>114</v>
      </c>
      <c r="B57" s="106" t="s">
        <v>240</v>
      </c>
      <c r="C57" s="210">
        <v>600</v>
      </c>
      <c r="D57" s="211" t="s">
        <v>133</v>
      </c>
      <c r="E57" s="211"/>
      <c r="F57" s="304">
        <f t="shared" si="8"/>
        <v>23123.5</v>
      </c>
      <c r="G57" s="304">
        <f t="shared" si="8"/>
        <v>23123.5</v>
      </c>
    </row>
    <row r="58" spans="1:7" ht="15">
      <c r="A58" s="73" t="s">
        <v>64</v>
      </c>
      <c r="B58" s="106" t="s">
        <v>240</v>
      </c>
      <c r="C58" s="210">
        <v>600</v>
      </c>
      <c r="D58" s="211" t="s">
        <v>133</v>
      </c>
      <c r="E58" s="211" t="s">
        <v>134</v>
      </c>
      <c r="F58" s="321">
        <v>23123.5</v>
      </c>
      <c r="G58" s="293">
        <v>23123.5</v>
      </c>
    </row>
    <row r="59" spans="1:7" ht="15">
      <c r="A59" s="191" t="s">
        <v>373</v>
      </c>
      <c r="B59" s="106" t="s">
        <v>241</v>
      </c>
      <c r="C59" s="210"/>
      <c r="D59" s="211"/>
      <c r="E59" s="211"/>
      <c r="F59" s="304">
        <f aca="true" t="shared" si="9" ref="F59:G61">F60</f>
        <v>6783.1</v>
      </c>
      <c r="G59" s="304">
        <f t="shared" si="9"/>
        <v>6783.1</v>
      </c>
    </row>
    <row r="60" spans="1:7" ht="30">
      <c r="A60" s="191" t="s">
        <v>97</v>
      </c>
      <c r="B60" s="106" t="s">
        <v>241</v>
      </c>
      <c r="C60" s="210">
        <v>600</v>
      </c>
      <c r="D60" s="211"/>
      <c r="E60" s="211"/>
      <c r="F60" s="304">
        <f t="shared" si="9"/>
        <v>6783.1</v>
      </c>
      <c r="G60" s="304">
        <f t="shared" si="9"/>
        <v>6783.1</v>
      </c>
    </row>
    <row r="61" spans="1:7" ht="15">
      <c r="A61" s="73" t="s">
        <v>114</v>
      </c>
      <c r="B61" s="106" t="s">
        <v>241</v>
      </c>
      <c r="C61" s="210">
        <v>600</v>
      </c>
      <c r="D61" s="211" t="s">
        <v>133</v>
      </c>
      <c r="E61" s="211"/>
      <c r="F61" s="304">
        <f t="shared" si="9"/>
        <v>6783.1</v>
      </c>
      <c r="G61" s="304">
        <f t="shared" si="9"/>
        <v>6783.1</v>
      </c>
    </row>
    <row r="62" spans="1:7" ht="15">
      <c r="A62" s="73" t="s">
        <v>64</v>
      </c>
      <c r="B62" s="106" t="s">
        <v>241</v>
      </c>
      <c r="C62" s="210">
        <v>600</v>
      </c>
      <c r="D62" s="211" t="s">
        <v>133</v>
      </c>
      <c r="E62" s="211" t="s">
        <v>134</v>
      </c>
      <c r="F62" s="321">
        <v>6783.1</v>
      </c>
      <c r="G62" s="293">
        <v>6783.1</v>
      </c>
    </row>
    <row r="63" spans="1:7" ht="15">
      <c r="A63" s="80" t="s">
        <v>561</v>
      </c>
      <c r="B63" s="106" t="s">
        <v>416</v>
      </c>
      <c r="C63" s="210"/>
      <c r="D63" s="211"/>
      <c r="E63" s="211"/>
      <c r="F63" s="304">
        <f>F64+F68</f>
        <v>50032.6</v>
      </c>
      <c r="G63" s="304">
        <f>G64+G68</f>
        <v>50032.6</v>
      </c>
    </row>
    <row r="64" spans="1:7" ht="30">
      <c r="A64" s="80" t="s">
        <v>333</v>
      </c>
      <c r="B64" s="188" t="s">
        <v>417</v>
      </c>
      <c r="C64" s="210"/>
      <c r="D64" s="194"/>
      <c r="E64" s="194"/>
      <c r="F64" s="212">
        <f aca="true" t="shared" si="10" ref="F64:G66">F65</f>
        <v>20361.1</v>
      </c>
      <c r="G64" s="212">
        <f t="shared" si="10"/>
        <v>20361.1</v>
      </c>
    </row>
    <row r="65" spans="1:7" ht="30">
      <c r="A65" s="46" t="s">
        <v>97</v>
      </c>
      <c r="B65" s="188" t="s">
        <v>417</v>
      </c>
      <c r="C65" s="210">
        <v>600</v>
      </c>
      <c r="D65" s="194"/>
      <c r="E65" s="194"/>
      <c r="F65" s="212">
        <f t="shared" si="10"/>
        <v>20361.1</v>
      </c>
      <c r="G65" s="212">
        <f t="shared" si="10"/>
        <v>20361.1</v>
      </c>
    </row>
    <row r="66" spans="1:7" ht="15">
      <c r="A66" s="80" t="s">
        <v>114</v>
      </c>
      <c r="B66" s="188" t="s">
        <v>417</v>
      </c>
      <c r="C66" s="210">
        <v>600</v>
      </c>
      <c r="D66" s="194" t="s">
        <v>133</v>
      </c>
      <c r="E66" s="194"/>
      <c r="F66" s="303">
        <f t="shared" si="10"/>
        <v>20361.1</v>
      </c>
      <c r="G66" s="303">
        <f t="shared" si="10"/>
        <v>20361.1</v>
      </c>
    </row>
    <row r="67" spans="1:7" ht="15">
      <c r="A67" s="73" t="s">
        <v>339</v>
      </c>
      <c r="B67" s="188" t="s">
        <v>417</v>
      </c>
      <c r="C67" s="210">
        <v>600</v>
      </c>
      <c r="D67" s="194" t="s">
        <v>133</v>
      </c>
      <c r="E67" s="194" t="s">
        <v>138</v>
      </c>
      <c r="F67" s="319">
        <v>20361.1</v>
      </c>
      <c r="G67" s="293">
        <v>20361.1</v>
      </c>
    </row>
    <row r="68" spans="1:7" ht="45">
      <c r="A68" s="191" t="s">
        <v>418</v>
      </c>
      <c r="B68" s="188" t="s">
        <v>419</v>
      </c>
      <c r="C68" s="210"/>
      <c r="D68" s="194"/>
      <c r="E68" s="211"/>
      <c r="F68" s="303">
        <f aca="true" t="shared" si="11" ref="F68:G70">F69</f>
        <v>29671.5</v>
      </c>
      <c r="G68" s="303">
        <f t="shared" si="11"/>
        <v>29671.5</v>
      </c>
    </row>
    <row r="69" spans="1:7" ht="30">
      <c r="A69" s="73" t="s">
        <v>97</v>
      </c>
      <c r="B69" s="188" t="s">
        <v>419</v>
      </c>
      <c r="C69" s="210">
        <v>600</v>
      </c>
      <c r="D69" s="194"/>
      <c r="E69" s="194"/>
      <c r="F69" s="304">
        <f t="shared" si="11"/>
        <v>29671.5</v>
      </c>
      <c r="G69" s="304">
        <f t="shared" si="11"/>
        <v>29671.5</v>
      </c>
    </row>
    <row r="70" spans="1:7" ht="15">
      <c r="A70" s="191" t="s">
        <v>114</v>
      </c>
      <c r="B70" s="188" t="s">
        <v>419</v>
      </c>
      <c r="C70" s="210">
        <v>600</v>
      </c>
      <c r="D70" s="211" t="s">
        <v>133</v>
      </c>
      <c r="E70" s="211"/>
      <c r="F70" s="303">
        <f t="shared" si="11"/>
        <v>29671.5</v>
      </c>
      <c r="G70" s="303">
        <f t="shared" si="11"/>
        <v>29671.5</v>
      </c>
    </row>
    <row r="71" spans="1:7" ht="15">
      <c r="A71" s="191" t="s">
        <v>339</v>
      </c>
      <c r="B71" s="188" t="s">
        <v>419</v>
      </c>
      <c r="C71" s="210">
        <v>600</v>
      </c>
      <c r="D71" s="211" t="s">
        <v>133</v>
      </c>
      <c r="E71" s="211" t="s">
        <v>138</v>
      </c>
      <c r="F71" s="319">
        <v>29671.5</v>
      </c>
      <c r="G71" s="293">
        <v>29671.5</v>
      </c>
    </row>
    <row r="72" spans="1:7" ht="60">
      <c r="A72" s="191" t="s">
        <v>72</v>
      </c>
      <c r="B72" s="188" t="s">
        <v>420</v>
      </c>
      <c r="C72" s="210"/>
      <c r="D72" s="194"/>
      <c r="E72" s="211"/>
      <c r="F72" s="303">
        <f>F73+F76+F79</f>
        <v>42815.9</v>
      </c>
      <c r="G72" s="303">
        <f>G73+G76+G79</f>
        <v>42815.9</v>
      </c>
    </row>
    <row r="73" spans="1:7" ht="60">
      <c r="A73" s="191" t="s">
        <v>85</v>
      </c>
      <c r="B73" s="188" t="s">
        <v>420</v>
      </c>
      <c r="C73" s="210">
        <v>100</v>
      </c>
      <c r="D73" s="194"/>
      <c r="E73" s="194"/>
      <c r="F73" s="304">
        <f>F74</f>
        <v>15534.2</v>
      </c>
      <c r="G73" s="304">
        <f>G74</f>
        <v>15534.2</v>
      </c>
    </row>
    <row r="74" spans="1:7" ht="15">
      <c r="A74" s="191" t="s">
        <v>114</v>
      </c>
      <c r="B74" s="188" t="s">
        <v>420</v>
      </c>
      <c r="C74" s="210">
        <v>100</v>
      </c>
      <c r="D74" s="194" t="s">
        <v>133</v>
      </c>
      <c r="E74" s="194"/>
      <c r="F74" s="303">
        <f>F75</f>
        <v>15534.2</v>
      </c>
      <c r="G74" s="303">
        <f>G75</f>
        <v>15534.2</v>
      </c>
    </row>
    <row r="75" spans="1:7" ht="15">
      <c r="A75" s="191" t="s">
        <v>66</v>
      </c>
      <c r="B75" s="188" t="s">
        <v>420</v>
      </c>
      <c r="C75" s="210">
        <v>100</v>
      </c>
      <c r="D75" s="194" t="s">
        <v>133</v>
      </c>
      <c r="E75" s="194" t="s">
        <v>131</v>
      </c>
      <c r="F75" s="293">
        <v>15534.2</v>
      </c>
      <c r="G75" s="293">
        <v>15534.2</v>
      </c>
    </row>
    <row r="76" spans="1:7" ht="30">
      <c r="A76" s="191" t="s">
        <v>86</v>
      </c>
      <c r="B76" s="188" t="s">
        <v>420</v>
      </c>
      <c r="C76" s="210">
        <v>200</v>
      </c>
      <c r="D76" s="194"/>
      <c r="E76" s="211"/>
      <c r="F76" s="303">
        <f>F77</f>
        <v>7084.5</v>
      </c>
      <c r="G76" s="303">
        <f>G77</f>
        <v>7084.5</v>
      </c>
    </row>
    <row r="77" spans="1:7" ht="15">
      <c r="A77" s="191" t="s">
        <v>114</v>
      </c>
      <c r="B77" s="188" t="s">
        <v>420</v>
      </c>
      <c r="C77" s="210">
        <v>200</v>
      </c>
      <c r="D77" s="194" t="s">
        <v>133</v>
      </c>
      <c r="E77" s="194"/>
      <c r="F77" s="305">
        <f>F78</f>
        <v>7084.5</v>
      </c>
      <c r="G77" s="305">
        <f>G78</f>
        <v>7084.5</v>
      </c>
    </row>
    <row r="78" spans="1:7" ht="15">
      <c r="A78" s="46" t="s">
        <v>66</v>
      </c>
      <c r="B78" s="43" t="s">
        <v>420</v>
      </c>
      <c r="C78" s="210">
        <v>200</v>
      </c>
      <c r="D78" s="194" t="s">
        <v>133</v>
      </c>
      <c r="E78" s="194" t="s">
        <v>131</v>
      </c>
      <c r="F78" s="303">
        <v>7084.5</v>
      </c>
      <c r="G78" s="303">
        <v>7084.5</v>
      </c>
    </row>
    <row r="79" spans="1:7" ht="15">
      <c r="A79" s="191" t="s">
        <v>87</v>
      </c>
      <c r="B79" s="43" t="s">
        <v>420</v>
      </c>
      <c r="C79" s="210">
        <v>800</v>
      </c>
      <c r="D79" s="194"/>
      <c r="E79" s="194"/>
      <c r="F79" s="303">
        <f>F80</f>
        <v>20197.2</v>
      </c>
      <c r="G79" s="303">
        <f>G80</f>
        <v>20197.2</v>
      </c>
    </row>
    <row r="80" spans="1:7" ht="15">
      <c r="A80" s="191" t="s">
        <v>114</v>
      </c>
      <c r="B80" s="43" t="s">
        <v>420</v>
      </c>
      <c r="C80" s="210">
        <v>800</v>
      </c>
      <c r="D80" s="194" t="s">
        <v>133</v>
      </c>
      <c r="E80" s="194"/>
      <c r="F80" s="303">
        <f>F81</f>
        <v>20197.2</v>
      </c>
      <c r="G80" s="303">
        <f>G81</f>
        <v>20197.2</v>
      </c>
    </row>
    <row r="81" spans="1:7" ht="15">
      <c r="A81" s="46" t="s">
        <v>66</v>
      </c>
      <c r="B81" s="43" t="s">
        <v>420</v>
      </c>
      <c r="C81" s="210">
        <v>800</v>
      </c>
      <c r="D81" s="194" t="s">
        <v>133</v>
      </c>
      <c r="E81" s="194" t="s">
        <v>131</v>
      </c>
      <c r="F81" s="293">
        <v>20197.2</v>
      </c>
      <c r="G81" s="293">
        <v>20197.2</v>
      </c>
    </row>
    <row r="82" spans="1:7" ht="15">
      <c r="A82" s="46"/>
      <c r="B82" s="43" t="s">
        <v>633</v>
      </c>
      <c r="C82" s="210"/>
      <c r="D82" s="194"/>
      <c r="E82" s="194"/>
      <c r="F82" s="293"/>
      <c r="G82" s="293"/>
    </row>
    <row r="83" spans="1:7" ht="15">
      <c r="A83" s="191" t="s">
        <v>423</v>
      </c>
      <c r="B83" s="43" t="s">
        <v>277</v>
      </c>
      <c r="C83" s="210"/>
      <c r="D83" s="194"/>
      <c r="E83" s="194"/>
      <c r="F83" s="303">
        <f aca="true" t="shared" si="12" ref="F83:G85">F84</f>
        <v>3094.9</v>
      </c>
      <c r="G83" s="303">
        <f t="shared" si="12"/>
        <v>3192.6</v>
      </c>
    </row>
    <row r="84" spans="1:7" ht="30">
      <c r="A84" s="46" t="s">
        <v>97</v>
      </c>
      <c r="B84" s="43" t="s">
        <v>277</v>
      </c>
      <c r="C84" s="210">
        <v>600</v>
      </c>
      <c r="D84" s="194"/>
      <c r="E84" s="194"/>
      <c r="F84" s="303">
        <f t="shared" si="12"/>
        <v>3094.9</v>
      </c>
      <c r="G84" s="303">
        <f t="shared" si="12"/>
        <v>3192.6</v>
      </c>
    </row>
    <row r="85" spans="1:7" ht="15">
      <c r="A85" s="191" t="s">
        <v>196</v>
      </c>
      <c r="B85" s="43" t="s">
        <v>277</v>
      </c>
      <c r="C85" s="210">
        <v>600</v>
      </c>
      <c r="D85" s="194">
        <v>10</v>
      </c>
      <c r="E85" s="194"/>
      <c r="F85" s="303">
        <f t="shared" si="12"/>
        <v>3094.9</v>
      </c>
      <c r="G85" s="303">
        <f t="shared" si="12"/>
        <v>3192.6</v>
      </c>
    </row>
    <row r="86" spans="1:7" ht="15">
      <c r="A86" s="191" t="s">
        <v>76</v>
      </c>
      <c r="B86" s="43" t="s">
        <v>277</v>
      </c>
      <c r="C86" s="210">
        <v>600</v>
      </c>
      <c r="D86" s="194">
        <v>10</v>
      </c>
      <c r="E86" s="194" t="s">
        <v>136</v>
      </c>
      <c r="F86" s="295">
        <v>3094.9</v>
      </c>
      <c r="G86" s="293">
        <v>3192.6</v>
      </c>
    </row>
    <row r="87" spans="1:7" ht="30">
      <c r="A87" s="191" t="s">
        <v>424</v>
      </c>
      <c r="B87" s="43" t="s">
        <v>425</v>
      </c>
      <c r="C87" s="210"/>
      <c r="D87" s="194"/>
      <c r="E87" s="194"/>
      <c r="F87" s="303">
        <f aca="true" t="shared" si="13" ref="F87:G90">F88</f>
        <v>9128.4</v>
      </c>
      <c r="G87" s="303">
        <f t="shared" si="13"/>
        <v>9128.4</v>
      </c>
    </row>
    <row r="88" spans="1:7" ht="45">
      <c r="A88" s="46" t="s">
        <v>103</v>
      </c>
      <c r="B88" s="43" t="s">
        <v>426</v>
      </c>
      <c r="C88" s="210"/>
      <c r="D88" s="194"/>
      <c r="E88" s="194"/>
      <c r="F88" s="303">
        <f t="shared" si="13"/>
        <v>9128.4</v>
      </c>
      <c r="G88" s="303">
        <f t="shared" si="13"/>
        <v>9128.4</v>
      </c>
    </row>
    <row r="89" spans="1:7" ht="15">
      <c r="A89" s="191" t="s">
        <v>427</v>
      </c>
      <c r="B89" s="188" t="s">
        <v>426</v>
      </c>
      <c r="C89" s="210">
        <v>600</v>
      </c>
      <c r="D89" s="211"/>
      <c r="E89" s="211"/>
      <c r="F89" s="212">
        <f t="shared" si="13"/>
        <v>9128.4</v>
      </c>
      <c r="G89" s="212">
        <f t="shared" si="13"/>
        <v>9128.4</v>
      </c>
    </row>
    <row r="90" spans="1:7" ht="15">
      <c r="A90" s="213" t="s">
        <v>196</v>
      </c>
      <c r="B90" s="188" t="s">
        <v>426</v>
      </c>
      <c r="C90" s="210">
        <v>600</v>
      </c>
      <c r="D90" s="194">
        <v>10</v>
      </c>
      <c r="E90" s="194"/>
      <c r="F90" s="212">
        <f t="shared" si="13"/>
        <v>9128.4</v>
      </c>
      <c r="G90" s="212">
        <f t="shared" si="13"/>
        <v>9128.4</v>
      </c>
    </row>
    <row r="91" spans="1:7" ht="15">
      <c r="A91" s="213" t="s">
        <v>102</v>
      </c>
      <c r="B91" s="188" t="s">
        <v>426</v>
      </c>
      <c r="C91" s="210">
        <v>600</v>
      </c>
      <c r="D91" s="194">
        <v>10</v>
      </c>
      <c r="E91" s="194" t="s">
        <v>136</v>
      </c>
      <c r="F91" s="303">
        <v>9128.4</v>
      </c>
      <c r="G91" s="303">
        <v>9128.4</v>
      </c>
    </row>
    <row r="92" spans="1:7" ht="45">
      <c r="A92" s="191" t="s">
        <v>326</v>
      </c>
      <c r="B92" s="188" t="s">
        <v>428</v>
      </c>
      <c r="C92" s="210"/>
      <c r="D92" s="194"/>
      <c r="E92" s="194"/>
      <c r="F92" s="212">
        <f>F105+F93+F97+F101</f>
        <v>12960.599999999999</v>
      </c>
      <c r="G92" s="212">
        <f>G105+G93+G97+G101</f>
        <v>13477.2</v>
      </c>
    </row>
    <row r="93" spans="1:7" ht="15">
      <c r="A93" s="191" t="s">
        <v>350</v>
      </c>
      <c r="B93" s="188" t="s">
        <v>272</v>
      </c>
      <c r="C93" s="210"/>
      <c r="D93" s="194"/>
      <c r="E93" s="194"/>
      <c r="F93" s="212">
        <f aca="true" t="shared" si="14" ref="F93:G95">F94</f>
        <v>4468.7</v>
      </c>
      <c r="G93" s="212">
        <f t="shared" si="14"/>
        <v>4647.4</v>
      </c>
    </row>
    <row r="94" spans="1:7" ht="15">
      <c r="A94" s="191" t="s">
        <v>427</v>
      </c>
      <c r="B94" s="188" t="s">
        <v>272</v>
      </c>
      <c r="C94" s="210">
        <v>300</v>
      </c>
      <c r="D94" s="194"/>
      <c r="E94" s="194"/>
      <c r="F94" s="303">
        <f t="shared" si="14"/>
        <v>4468.7</v>
      </c>
      <c r="G94" s="303">
        <f t="shared" si="14"/>
        <v>4647.4</v>
      </c>
    </row>
    <row r="95" spans="1:7" ht="15">
      <c r="A95" s="191" t="s">
        <v>196</v>
      </c>
      <c r="B95" s="188" t="s">
        <v>272</v>
      </c>
      <c r="C95" s="210">
        <v>300</v>
      </c>
      <c r="D95" s="194" t="s">
        <v>319</v>
      </c>
      <c r="E95" s="194"/>
      <c r="F95" s="212">
        <f t="shared" si="14"/>
        <v>4468.7</v>
      </c>
      <c r="G95" s="212">
        <f t="shared" si="14"/>
        <v>4647.4</v>
      </c>
    </row>
    <row r="96" spans="1:7" ht="15">
      <c r="A96" s="191" t="s">
        <v>102</v>
      </c>
      <c r="B96" s="188" t="s">
        <v>272</v>
      </c>
      <c r="C96" s="210">
        <v>300</v>
      </c>
      <c r="D96" s="211" t="s">
        <v>319</v>
      </c>
      <c r="E96" s="211" t="s">
        <v>136</v>
      </c>
      <c r="F96" s="295">
        <v>4468.7</v>
      </c>
      <c r="G96" s="293">
        <v>4647.4</v>
      </c>
    </row>
    <row r="97" spans="1:7" ht="15">
      <c r="A97" s="213" t="s">
        <v>351</v>
      </c>
      <c r="B97" s="188" t="s">
        <v>273</v>
      </c>
      <c r="C97" s="210"/>
      <c r="D97" s="194"/>
      <c r="E97" s="194"/>
      <c r="F97" s="212">
        <f aca="true" t="shared" si="15" ref="F97:G99">F98</f>
        <v>1844.8</v>
      </c>
      <c r="G97" s="212">
        <f t="shared" si="15"/>
        <v>1918.5</v>
      </c>
    </row>
    <row r="98" spans="1:7" ht="15">
      <c r="A98" s="213" t="s">
        <v>427</v>
      </c>
      <c r="B98" s="97" t="s">
        <v>273</v>
      </c>
      <c r="C98" s="210">
        <v>300</v>
      </c>
      <c r="D98" s="194"/>
      <c r="E98" s="194"/>
      <c r="F98" s="212">
        <f t="shared" si="15"/>
        <v>1844.8</v>
      </c>
      <c r="G98" s="212">
        <f t="shared" si="15"/>
        <v>1918.5</v>
      </c>
    </row>
    <row r="99" spans="1:7" ht="15">
      <c r="A99" s="191" t="s">
        <v>196</v>
      </c>
      <c r="B99" s="97" t="s">
        <v>273</v>
      </c>
      <c r="C99" s="210">
        <v>300</v>
      </c>
      <c r="D99" s="194" t="s">
        <v>319</v>
      </c>
      <c r="E99" s="194"/>
      <c r="F99" s="212">
        <f t="shared" si="15"/>
        <v>1844.8</v>
      </c>
      <c r="G99" s="212">
        <f t="shared" si="15"/>
        <v>1918.5</v>
      </c>
    </row>
    <row r="100" spans="1:7" ht="15">
      <c r="A100" s="191" t="s">
        <v>102</v>
      </c>
      <c r="B100" s="97" t="s">
        <v>273</v>
      </c>
      <c r="C100" s="210">
        <v>300</v>
      </c>
      <c r="D100" s="194" t="s">
        <v>319</v>
      </c>
      <c r="E100" s="194" t="s">
        <v>136</v>
      </c>
      <c r="F100" s="295">
        <v>1844.8</v>
      </c>
      <c r="G100" s="293">
        <v>1918.5</v>
      </c>
    </row>
    <row r="101" spans="1:7" ht="15">
      <c r="A101" s="191" t="s">
        <v>352</v>
      </c>
      <c r="B101" s="97" t="s">
        <v>274</v>
      </c>
      <c r="C101" s="210"/>
      <c r="D101" s="194"/>
      <c r="E101" s="194"/>
      <c r="F101" s="308">
        <f aca="true" t="shared" si="16" ref="F101:G103">F102</f>
        <v>5231.4</v>
      </c>
      <c r="G101" s="308">
        <f t="shared" si="16"/>
        <v>5440.8</v>
      </c>
    </row>
    <row r="102" spans="1:7" ht="15">
      <c r="A102" s="191" t="s">
        <v>427</v>
      </c>
      <c r="B102" s="97" t="s">
        <v>274</v>
      </c>
      <c r="C102" s="210">
        <v>300</v>
      </c>
      <c r="D102" s="211"/>
      <c r="E102" s="211"/>
      <c r="F102" s="212">
        <f t="shared" si="16"/>
        <v>5231.4</v>
      </c>
      <c r="G102" s="212">
        <f t="shared" si="16"/>
        <v>5440.8</v>
      </c>
    </row>
    <row r="103" spans="1:7" ht="15">
      <c r="A103" s="191" t="s">
        <v>196</v>
      </c>
      <c r="B103" s="97" t="s">
        <v>274</v>
      </c>
      <c r="C103" s="210">
        <v>300</v>
      </c>
      <c r="D103" s="211" t="s">
        <v>319</v>
      </c>
      <c r="E103" s="211"/>
      <c r="F103" s="212">
        <f t="shared" si="16"/>
        <v>5231.4</v>
      </c>
      <c r="G103" s="212">
        <f t="shared" si="16"/>
        <v>5440.8</v>
      </c>
    </row>
    <row r="104" spans="1:7" ht="15">
      <c r="A104" s="191" t="s">
        <v>102</v>
      </c>
      <c r="B104" s="97" t="s">
        <v>274</v>
      </c>
      <c r="C104" s="210">
        <v>300</v>
      </c>
      <c r="D104" s="211" t="s">
        <v>319</v>
      </c>
      <c r="E104" s="211" t="s">
        <v>136</v>
      </c>
      <c r="F104" s="295">
        <v>5231.4</v>
      </c>
      <c r="G104" s="286">
        <v>5440.8</v>
      </c>
    </row>
    <row r="105" spans="1:7" ht="30">
      <c r="A105" s="191" t="s">
        <v>429</v>
      </c>
      <c r="B105" s="97" t="s">
        <v>430</v>
      </c>
      <c r="C105" s="210"/>
      <c r="D105" s="211"/>
      <c r="E105" s="194"/>
      <c r="F105" s="308">
        <f aca="true" t="shared" si="17" ref="F105:G107">F106</f>
        <v>1415.7</v>
      </c>
      <c r="G105" s="308">
        <f t="shared" si="17"/>
        <v>1470.5</v>
      </c>
    </row>
    <row r="106" spans="1:7" ht="60">
      <c r="A106" s="191" t="s">
        <v>85</v>
      </c>
      <c r="B106" s="97" t="s">
        <v>430</v>
      </c>
      <c r="C106" s="210">
        <v>100</v>
      </c>
      <c r="D106" s="211"/>
      <c r="E106" s="211"/>
      <c r="F106" s="304">
        <f t="shared" si="17"/>
        <v>1415.7</v>
      </c>
      <c r="G106" s="304">
        <f t="shared" si="17"/>
        <v>1470.5</v>
      </c>
    </row>
    <row r="107" spans="1:7" ht="15">
      <c r="A107" s="191" t="s">
        <v>118</v>
      </c>
      <c r="B107" s="97" t="s">
        <v>430</v>
      </c>
      <c r="C107" s="210">
        <v>100</v>
      </c>
      <c r="D107" s="211" t="s">
        <v>132</v>
      </c>
      <c r="E107" s="211"/>
      <c r="F107" s="212">
        <f t="shared" si="17"/>
        <v>1415.7</v>
      </c>
      <c r="G107" s="212">
        <f t="shared" si="17"/>
        <v>1470.5</v>
      </c>
    </row>
    <row r="108" spans="1:7" ht="15">
      <c r="A108" s="191" t="s">
        <v>431</v>
      </c>
      <c r="B108" s="97" t="s">
        <v>430</v>
      </c>
      <c r="C108" s="210">
        <v>100</v>
      </c>
      <c r="D108" s="211" t="s">
        <v>132</v>
      </c>
      <c r="E108" s="211">
        <v>13</v>
      </c>
      <c r="F108" s="293">
        <v>1415.7</v>
      </c>
      <c r="G108" s="293">
        <v>1470.5</v>
      </c>
    </row>
    <row r="109" spans="1:7" ht="30" hidden="1">
      <c r="A109" s="191" t="s">
        <v>19</v>
      </c>
      <c r="B109" s="97" t="s">
        <v>276</v>
      </c>
      <c r="C109" s="210"/>
      <c r="D109" s="211"/>
      <c r="E109" s="211"/>
      <c r="F109" s="308">
        <f aca="true" t="shared" si="18" ref="F109:G111">F110</f>
        <v>0</v>
      </c>
      <c r="G109" s="308">
        <f t="shared" si="18"/>
        <v>0</v>
      </c>
    </row>
    <row r="110" spans="1:7" ht="30" hidden="1">
      <c r="A110" s="191" t="s">
        <v>86</v>
      </c>
      <c r="B110" s="188" t="s">
        <v>276</v>
      </c>
      <c r="C110" s="210">
        <v>200</v>
      </c>
      <c r="D110" s="211"/>
      <c r="E110" s="211"/>
      <c r="F110" s="212">
        <f t="shared" si="18"/>
        <v>0</v>
      </c>
      <c r="G110" s="212">
        <f t="shared" si="18"/>
        <v>0</v>
      </c>
    </row>
    <row r="111" spans="1:7" ht="15" hidden="1">
      <c r="A111" s="73" t="s">
        <v>198</v>
      </c>
      <c r="B111" s="188" t="s">
        <v>276</v>
      </c>
      <c r="C111" s="210">
        <v>200</v>
      </c>
      <c r="D111" s="211" t="s">
        <v>140</v>
      </c>
      <c r="E111" s="211"/>
      <c r="F111" s="212">
        <f t="shared" si="18"/>
        <v>0</v>
      </c>
      <c r="G111" s="212">
        <f t="shared" si="18"/>
        <v>0</v>
      </c>
    </row>
    <row r="112" spans="1:7" ht="15" hidden="1">
      <c r="A112" s="191" t="s">
        <v>237</v>
      </c>
      <c r="B112" s="188" t="s">
        <v>276</v>
      </c>
      <c r="C112" s="210">
        <v>200</v>
      </c>
      <c r="D112" s="211" t="s">
        <v>140</v>
      </c>
      <c r="E112" s="211" t="s">
        <v>132</v>
      </c>
      <c r="F112" s="296">
        <v>0</v>
      </c>
      <c r="G112" s="296">
        <v>0</v>
      </c>
    </row>
    <row r="113" spans="1:7" ht="15">
      <c r="A113" s="191" t="s">
        <v>580</v>
      </c>
      <c r="B113" s="72" t="s">
        <v>579</v>
      </c>
      <c r="C113" s="210"/>
      <c r="D113" s="211"/>
      <c r="E113" s="211"/>
      <c r="F113" s="296">
        <f>F114</f>
        <v>1624</v>
      </c>
      <c r="G113" s="296">
        <f>G114</f>
        <v>1624</v>
      </c>
    </row>
    <row r="114" spans="1:7" ht="30.75" customHeight="1">
      <c r="A114" s="191" t="s">
        <v>378</v>
      </c>
      <c r="B114" s="188" t="s">
        <v>432</v>
      </c>
      <c r="C114" s="210"/>
      <c r="D114" s="211"/>
      <c r="E114" s="211"/>
      <c r="F114" s="212">
        <v>1624</v>
      </c>
      <c r="G114" s="212">
        <v>1624</v>
      </c>
    </row>
    <row r="115" spans="1:7" ht="30">
      <c r="A115" s="84" t="s">
        <v>379</v>
      </c>
      <c r="B115" s="43" t="s">
        <v>433</v>
      </c>
      <c r="C115" s="210"/>
      <c r="D115" s="211"/>
      <c r="E115" s="211"/>
      <c r="F115" s="212">
        <v>1624</v>
      </c>
      <c r="G115" s="212">
        <v>1624</v>
      </c>
    </row>
    <row r="116" spans="1:7" ht="30">
      <c r="A116" s="191" t="s">
        <v>385</v>
      </c>
      <c r="B116" s="43" t="s">
        <v>433</v>
      </c>
      <c r="C116" s="210">
        <v>600</v>
      </c>
      <c r="D116" s="211"/>
      <c r="E116" s="211"/>
      <c r="F116" s="212">
        <v>1624</v>
      </c>
      <c r="G116" s="212">
        <v>1624</v>
      </c>
    </row>
    <row r="117" spans="1:7" ht="15">
      <c r="A117" s="191" t="s">
        <v>198</v>
      </c>
      <c r="B117" s="43" t="s">
        <v>433</v>
      </c>
      <c r="C117" s="210">
        <v>600</v>
      </c>
      <c r="D117" s="211" t="s">
        <v>140</v>
      </c>
      <c r="E117" s="211"/>
      <c r="F117" s="212">
        <v>1624</v>
      </c>
      <c r="G117" s="212">
        <v>1624</v>
      </c>
    </row>
    <row r="118" spans="1:7" ht="15">
      <c r="A118" s="46" t="s">
        <v>95</v>
      </c>
      <c r="B118" s="43" t="s">
        <v>433</v>
      </c>
      <c r="C118" s="210">
        <v>600</v>
      </c>
      <c r="D118" s="211" t="s">
        <v>140</v>
      </c>
      <c r="E118" s="211" t="s">
        <v>132</v>
      </c>
      <c r="F118" s="212">
        <v>1624</v>
      </c>
      <c r="G118" s="212">
        <v>1624</v>
      </c>
    </row>
    <row r="119" spans="1:7" ht="30">
      <c r="A119" s="84" t="s">
        <v>239</v>
      </c>
      <c r="B119" s="43" t="s">
        <v>573</v>
      </c>
      <c r="C119" s="210"/>
      <c r="D119" s="211"/>
      <c r="E119" s="211"/>
      <c r="F119" s="212">
        <f>F120+F126+F130</f>
        <v>696.6</v>
      </c>
      <c r="G119" s="212">
        <f>G120+G126+G130</f>
        <v>712.5</v>
      </c>
    </row>
    <row r="120" spans="1:7" ht="15">
      <c r="A120" s="84" t="s">
        <v>574</v>
      </c>
      <c r="B120" s="43" t="s">
        <v>506</v>
      </c>
      <c r="C120" s="210"/>
      <c r="D120" s="211"/>
      <c r="E120" s="211"/>
      <c r="F120" s="212">
        <f aca="true" t="shared" si="19" ref="F120:G122">F121</f>
        <v>496.6</v>
      </c>
      <c r="G120" s="212">
        <f t="shared" si="19"/>
        <v>512.5</v>
      </c>
    </row>
    <row r="121" spans="1:7" ht="60">
      <c r="A121" s="191" t="s">
        <v>85</v>
      </c>
      <c r="B121" s="43" t="s">
        <v>506</v>
      </c>
      <c r="C121" s="210">
        <v>100</v>
      </c>
      <c r="D121" s="211"/>
      <c r="E121" s="211"/>
      <c r="F121" s="212">
        <f>F122+F124</f>
        <v>496.6</v>
      </c>
      <c r="G121" s="212">
        <f>G122+G124</f>
        <v>512.5</v>
      </c>
    </row>
    <row r="122" spans="1:7" ht="15">
      <c r="A122" s="191" t="s">
        <v>62</v>
      </c>
      <c r="B122" s="43" t="s">
        <v>506</v>
      </c>
      <c r="C122" s="210">
        <v>100</v>
      </c>
      <c r="D122" s="211" t="s">
        <v>138</v>
      </c>
      <c r="E122" s="211"/>
      <c r="F122" s="212">
        <f t="shared" si="19"/>
        <v>396.6</v>
      </c>
      <c r="G122" s="212">
        <f t="shared" si="19"/>
        <v>412.5</v>
      </c>
    </row>
    <row r="123" spans="1:7" ht="30">
      <c r="A123" s="46" t="s">
        <v>356</v>
      </c>
      <c r="B123" s="43" t="s">
        <v>506</v>
      </c>
      <c r="C123" s="210">
        <v>100</v>
      </c>
      <c r="D123" s="194" t="s">
        <v>138</v>
      </c>
      <c r="E123" s="194" t="s">
        <v>186</v>
      </c>
      <c r="F123" s="293">
        <v>396.6</v>
      </c>
      <c r="G123" s="293">
        <v>412.5</v>
      </c>
    </row>
    <row r="124" spans="1:7" ht="15">
      <c r="A124" s="191" t="s">
        <v>114</v>
      </c>
      <c r="B124" s="43" t="s">
        <v>506</v>
      </c>
      <c r="C124" s="210">
        <v>100</v>
      </c>
      <c r="D124" s="194" t="s">
        <v>133</v>
      </c>
      <c r="E124" s="194"/>
      <c r="F124" s="212">
        <f>F125</f>
        <v>100</v>
      </c>
      <c r="G124" s="212">
        <f>G125</f>
        <v>100</v>
      </c>
    </row>
    <row r="125" spans="1:7" ht="15">
      <c r="A125" s="46" t="s">
        <v>66</v>
      </c>
      <c r="B125" s="43" t="s">
        <v>506</v>
      </c>
      <c r="C125" s="210">
        <v>100</v>
      </c>
      <c r="D125" s="211" t="s">
        <v>133</v>
      </c>
      <c r="E125" s="211" t="s">
        <v>131</v>
      </c>
      <c r="F125" s="212">
        <v>100</v>
      </c>
      <c r="G125" s="212">
        <v>100</v>
      </c>
    </row>
    <row r="126" spans="1:7" ht="30">
      <c r="A126" s="198" t="s">
        <v>577</v>
      </c>
      <c r="B126" s="43" t="s">
        <v>575</v>
      </c>
      <c r="C126" s="210"/>
      <c r="D126" s="211"/>
      <c r="E126" s="211"/>
      <c r="F126" s="212">
        <f aca="true" t="shared" si="20" ref="F126:G128">F127</f>
        <v>100</v>
      </c>
      <c r="G126" s="212">
        <f t="shared" si="20"/>
        <v>100</v>
      </c>
    </row>
    <row r="127" spans="1:7" ht="60">
      <c r="A127" s="191" t="s">
        <v>85</v>
      </c>
      <c r="B127" s="43" t="s">
        <v>575</v>
      </c>
      <c r="C127" s="210">
        <v>100</v>
      </c>
      <c r="D127" s="211"/>
      <c r="E127" s="211"/>
      <c r="F127" s="212">
        <f t="shared" si="20"/>
        <v>100</v>
      </c>
      <c r="G127" s="212">
        <f t="shared" si="20"/>
        <v>100</v>
      </c>
    </row>
    <row r="128" spans="1:7" ht="15">
      <c r="A128" s="191" t="s">
        <v>114</v>
      </c>
      <c r="B128" s="43" t="s">
        <v>575</v>
      </c>
      <c r="C128" s="210">
        <v>100</v>
      </c>
      <c r="D128" s="211" t="s">
        <v>133</v>
      </c>
      <c r="E128" s="211"/>
      <c r="F128" s="212">
        <f t="shared" si="20"/>
        <v>100</v>
      </c>
      <c r="G128" s="212">
        <f t="shared" si="20"/>
        <v>100</v>
      </c>
    </row>
    <row r="129" spans="1:7" ht="15">
      <c r="A129" s="46" t="s">
        <v>66</v>
      </c>
      <c r="B129" s="43" t="s">
        <v>575</v>
      </c>
      <c r="C129" s="210">
        <v>100</v>
      </c>
      <c r="D129" s="211" t="s">
        <v>133</v>
      </c>
      <c r="E129" s="211" t="s">
        <v>131</v>
      </c>
      <c r="F129" s="212">
        <v>100</v>
      </c>
      <c r="G129" s="212">
        <v>100</v>
      </c>
    </row>
    <row r="130" spans="1:7" ht="30">
      <c r="A130" s="84" t="s">
        <v>578</v>
      </c>
      <c r="B130" s="43" t="s">
        <v>576</v>
      </c>
      <c r="C130" s="210"/>
      <c r="D130" s="211"/>
      <c r="E130" s="211"/>
      <c r="F130" s="212">
        <f aca="true" t="shared" si="21" ref="F130:G132">F131</f>
        <v>100</v>
      </c>
      <c r="G130" s="212">
        <f t="shared" si="21"/>
        <v>100</v>
      </c>
    </row>
    <row r="131" spans="1:7" ht="30">
      <c r="A131" s="191" t="s">
        <v>86</v>
      </c>
      <c r="B131" s="43" t="s">
        <v>576</v>
      </c>
      <c r="C131" s="210">
        <v>200</v>
      </c>
      <c r="D131" s="211"/>
      <c r="E131" s="211"/>
      <c r="F131" s="306">
        <f t="shared" si="21"/>
        <v>100</v>
      </c>
      <c r="G131" s="306">
        <f t="shared" si="21"/>
        <v>100</v>
      </c>
    </row>
    <row r="132" spans="1:7" ht="15">
      <c r="A132" s="191" t="s">
        <v>114</v>
      </c>
      <c r="B132" s="43" t="s">
        <v>576</v>
      </c>
      <c r="C132" s="210">
        <v>200</v>
      </c>
      <c r="D132" s="211" t="s">
        <v>133</v>
      </c>
      <c r="E132" s="211"/>
      <c r="F132" s="212">
        <f t="shared" si="21"/>
        <v>100</v>
      </c>
      <c r="G132" s="212">
        <f t="shared" si="21"/>
        <v>100</v>
      </c>
    </row>
    <row r="133" spans="1:7" ht="15">
      <c r="A133" s="191" t="s">
        <v>65</v>
      </c>
      <c r="B133" s="43" t="s">
        <v>576</v>
      </c>
      <c r="C133" s="210">
        <v>200</v>
      </c>
      <c r="D133" s="211" t="s">
        <v>133</v>
      </c>
      <c r="E133" s="211" t="s">
        <v>133</v>
      </c>
      <c r="F133" s="212">
        <v>100</v>
      </c>
      <c r="G133" s="212">
        <v>100</v>
      </c>
    </row>
    <row r="134" spans="1:7" ht="60">
      <c r="A134" s="175" t="s">
        <v>546</v>
      </c>
      <c r="B134" s="188" t="s">
        <v>572</v>
      </c>
      <c r="C134" s="210"/>
      <c r="D134" s="211"/>
      <c r="E134" s="211"/>
      <c r="F134" s="212">
        <f>F135</f>
        <v>2852.2000000000003</v>
      </c>
      <c r="G134" s="212">
        <f>G135</f>
        <v>2965.8999999999996</v>
      </c>
    </row>
    <row r="135" spans="1:7" ht="30">
      <c r="A135" s="191" t="s">
        <v>455</v>
      </c>
      <c r="B135" s="188" t="s">
        <v>358</v>
      </c>
      <c r="C135" s="210"/>
      <c r="D135" s="211"/>
      <c r="E135" s="211"/>
      <c r="F135" s="212">
        <f>F136+F139</f>
        <v>2852.2000000000003</v>
      </c>
      <c r="G135" s="212">
        <f>G136+G139</f>
        <v>2965.8999999999996</v>
      </c>
    </row>
    <row r="136" spans="1:7" ht="60">
      <c r="A136" s="191" t="s">
        <v>85</v>
      </c>
      <c r="B136" s="188" t="s">
        <v>358</v>
      </c>
      <c r="C136" s="210">
        <v>100</v>
      </c>
      <c r="D136" s="211"/>
      <c r="E136" s="211"/>
      <c r="F136" s="212">
        <f>F137</f>
        <v>2835.8</v>
      </c>
      <c r="G136" s="212">
        <f>G137</f>
        <v>2949.2</v>
      </c>
    </row>
    <row r="137" spans="1:7" ht="15">
      <c r="A137" s="191" t="s">
        <v>62</v>
      </c>
      <c r="B137" s="188" t="s">
        <v>358</v>
      </c>
      <c r="C137" s="210">
        <v>100</v>
      </c>
      <c r="D137" s="211" t="s">
        <v>138</v>
      </c>
      <c r="E137" s="211"/>
      <c r="F137" s="212">
        <f>F138</f>
        <v>2835.8</v>
      </c>
      <c r="G137" s="212">
        <f>G138</f>
        <v>2949.2</v>
      </c>
    </row>
    <row r="138" spans="1:7" ht="30">
      <c r="A138" s="191" t="s">
        <v>456</v>
      </c>
      <c r="B138" s="188" t="s">
        <v>358</v>
      </c>
      <c r="C138" s="210">
        <v>100</v>
      </c>
      <c r="D138" s="211" t="s">
        <v>138</v>
      </c>
      <c r="E138" s="211" t="s">
        <v>319</v>
      </c>
      <c r="F138" s="320">
        <v>2835.8</v>
      </c>
      <c r="G138" s="322">
        <v>2949.2</v>
      </c>
    </row>
    <row r="139" spans="1:7" ht="30">
      <c r="A139" s="191" t="s">
        <v>86</v>
      </c>
      <c r="B139" s="188" t="s">
        <v>358</v>
      </c>
      <c r="C139" s="210">
        <v>200</v>
      </c>
      <c r="D139" s="211"/>
      <c r="E139" s="211"/>
      <c r="F139" s="212">
        <f>F140</f>
        <v>16.4</v>
      </c>
      <c r="G139" s="212">
        <f>G140</f>
        <v>16.7</v>
      </c>
    </row>
    <row r="140" spans="1:7" ht="15">
      <c r="A140" s="191" t="s">
        <v>62</v>
      </c>
      <c r="B140" s="188" t="s">
        <v>358</v>
      </c>
      <c r="C140" s="210">
        <v>200</v>
      </c>
      <c r="D140" s="211" t="s">
        <v>138</v>
      </c>
      <c r="E140" s="211"/>
      <c r="F140" s="212">
        <f>F141</f>
        <v>16.4</v>
      </c>
      <c r="G140" s="212">
        <f>G141</f>
        <v>16.7</v>
      </c>
    </row>
    <row r="141" spans="1:7" ht="30">
      <c r="A141" s="191" t="s">
        <v>456</v>
      </c>
      <c r="B141" s="188" t="s">
        <v>358</v>
      </c>
      <c r="C141" s="210">
        <v>200</v>
      </c>
      <c r="D141" s="211" t="s">
        <v>138</v>
      </c>
      <c r="E141" s="211" t="s">
        <v>319</v>
      </c>
      <c r="F141" s="293">
        <v>16.4</v>
      </c>
      <c r="G141" s="293">
        <v>16.7</v>
      </c>
    </row>
    <row r="142" spans="1:7" ht="60">
      <c r="A142" s="191" t="s">
        <v>546</v>
      </c>
      <c r="B142" s="188" t="s">
        <v>553</v>
      </c>
      <c r="C142" s="210"/>
      <c r="D142" s="211"/>
      <c r="E142" s="211"/>
      <c r="F142" s="293">
        <f aca="true" t="shared" si="22" ref="F142:G145">F143</f>
        <v>33.6</v>
      </c>
      <c r="G142" s="293">
        <f t="shared" si="22"/>
        <v>0</v>
      </c>
    </row>
    <row r="143" spans="1:7" ht="30">
      <c r="A143" s="191" t="s">
        <v>548</v>
      </c>
      <c r="B143" s="188" t="s">
        <v>552</v>
      </c>
      <c r="C143" s="210"/>
      <c r="D143" s="211"/>
      <c r="E143" s="211"/>
      <c r="F143" s="293">
        <f t="shared" si="22"/>
        <v>33.6</v>
      </c>
      <c r="G143" s="293">
        <f t="shared" si="22"/>
        <v>0</v>
      </c>
    </row>
    <row r="144" spans="1:7" ht="30">
      <c r="A144" s="191" t="s">
        <v>86</v>
      </c>
      <c r="B144" s="188" t="s">
        <v>552</v>
      </c>
      <c r="C144" s="210">
        <v>200</v>
      </c>
      <c r="D144" s="211"/>
      <c r="E144" s="211"/>
      <c r="F144" s="293">
        <f t="shared" si="22"/>
        <v>33.6</v>
      </c>
      <c r="G144" s="293">
        <f t="shared" si="22"/>
        <v>0</v>
      </c>
    </row>
    <row r="145" spans="1:7" ht="15">
      <c r="A145" s="191" t="s">
        <v>62</v>
      </c>
      <c r="B145" s="188" t="s">
        <v>552</v>
      </c>
      <c r="C145" s="210">
        <v>200</v>
      </c>
      <c r="D145" s="211" t="s">
        <v>138</v>
      </c>
      <c r="E145" s="211"/>
      <c r="F145" s="293">
        <f t="shared" si="22"/>
        <v>33.6</v>
      </c>
      <c r="G145" s="293">
        <f t="shared" si="22"/>
        <v>0</v>
      </c>
    </row>
    <row r="146" spans="1:7" ht="15">
      <c r="A146" s="191" t="s">
        <v>547</v>
      </c>
      <c r="B146" s="188" t="s">
        <v>552</v>
      </c>
      <c r="C146" s="210">
        <v>200</v>
      </c>
      <c r="D146" s="211" t="s">
        <v>138</v>
      </c>
      <c r="E146" s="211" t="s">
        <v>131</v>
      </c>
      <c r="F146" s="293">
        <v>33.6</v>
      </c>
      <c r="G146" s="293">
        <v>0</v>
      </c>
    </row>
    <row r="147" spans="1:7" ht="15">
      <c r="A147" s="191" t="s">
        <v>434</v>
      </c>
      <c r="B147" s="188" t="s">
        <v>435</v>
      </c>
      <c r="C147" s="210"/>
      <c r="D147" s="211"/>
      <c r="E147" s="211"/>
      <c r="F147" s="212">
        <f aca="true" t="shared" si="23" ref="F147:G150">F148</f>
        <v>21812.8</v>
      </c>
      <c r="G147" s="212">
        <f t="shared" si="23"/>
        <v>21812.8</v>
      </c>
    </row>
    <row r="148" spans="1:7" ht="15">
      <c r="A148" s="191" t="s">
        <v>313</v>
      </c>
      <c r="B148" s="188" t="s">
        <v>436</v>
      </c>
      <c r="C148" s="210"/>
      <c r="D148" s="211"/>
      <c r="E148" s="194"/>
      <c r="F148" s="212">
        <f t="shared" si="23"/>
        <v>21812.8</v>
      </c>
      <c r="G148" s="212">
        <f t="shared" si="23"/>
        <v>21812.8</v>
      </c>
    </row>
    <row r="149" spans="1:7" ht="30">
      <c r="A149" s="191" t="s">
        <v>97</v>
      </c>
      <c r="B149" s="188" t="s">
        <v>436</v>
      </c>
      <c r="C149" s="210">
        <v>600</v>
      </c>
      <c r="D149" s="211"/>
      <c r="E149" s="211"/>
      <c r="F149" s="304">
        <f t="shared" si="23"/>
        <v>21812.8</v>
      </c>
      <c r="G149" s="304">
        <f t="shared" si="23"/>
        <v>21812.8</v>
      </c>
    </row>
    <row r="150" spans="1:7" ht="15">
      <c r="A150" s="79" t="s">
        <v>74</v>
      </c>
      <c r="B150" s="188" t="s">
        <v>436</v>
      </c>
      <c r="C150" s="210">
        <v>600</v>
      </c>
      <c r="D150" s="211" t="s">
        <v>135</v>
      </c>
      <c r="E150" s="211"/>
      <c r="F150" s="212">
        <f t="shared" si="23"/>
        <v>21812.8</v>
      </c>
      <c r="G150" s="212">
        <f t="shared" si="23"/>
        <v>21812.8</v>
      </c>
    </row>
    <row r="151" spans="1:7" ht="15">
      <c r="A151" s="191" t="s">
        <v>75</v>
      </c>
      <c r="B151" s="188" t="s">
        <v>436</v>
      </c>
      <c r="C151" s="210">
        <v>600</v>
      </c>
      <c r="D151" s="211" t="s">
        <v>135</v>
      </c>
      <c r="E151" s="194" t="s">
        <v>132</v>
      </c>
      <c r="F151" s="305">
        <v>21812.8</v>
      </c>
      <c r="G151" s="327">
        <v>21812.8</v>
      </c>
    </row>
    <row r="152" spans="1:7" ht="30">
      <c r="A152" s="191" t="s">
        <v>437</v>
      </c>
      <c r="B152" s="188" t="s">
        <v>438</v>
      </c>
      <c r="C152" s="210"/>
      <c r="D152" s="211"/>
      <c r="E152" s="211"/>
      <c r="F152" s="303">
        <f aca="true" t="shared" si="24" ref="F152:G155">F153</f>
        <v>131867.7</v>
      </c>
      <c r="G152" s="303">
        <f t="shared" si="24"/>
        <v>133027.4</v>
      </c>
    </row>
    <row r="153" spans="1:7" ht="15">
      <c r="A153" s="214" t="s">
        <v>314</v>
      </c>
      <c r="B153" s="188" t="s">
        <v>439</v>
      </c>
      <c r="C153" s="210"/>
      <c r="D153" s="211"/>
      <c r="E153" s="211"/>
      <c r="F153" s="212">
        <f t="shared" si="24"/>
        <v>131867.7</v>
      </c>
      <c r="G153" s="212">
        <f t="shared" si="24"/>
        <v>133027.4</v>
      </c>
    </row>
    <row r="154" spans="1:7" ht="30">
      <c r="A154" s="191" t="s">
        <v>97</v>
      </c>
      <c r="B154" s="188" t="s">
        <v>439</v>
      </c>
      <c r="C154" s="210">
        <v>600</v>
      </c>
      <c r="D154" s="211"/>
      <c r="E154" s="211"/>
      <c r="F154" s="212">
        <f t="shared" si="24"/>
        <v>131867.7</v>
      </c>
      <c r="G154" s="212">
        <f t="shared" si="24"/>
        <v>133027.4</v>
      </c>
    </row>
    <row r="155" spans="1:7" ht="15">
      <c r="A155" s="191" t="s">
        <v>74</v>
      </c>
      <c r="B155" s="188" t="s">
        <v>439</v>
      </c>
      <c r="C155" s="210">
        <v>600</v>
      </c>
      <c r="D155" s="211" t="s">
        <v>135</v>
      </c>
      <c r="E155" s="211"/>
      <c r="F155" s="212">
        <f t="shared" si="24"/>
        <v>131867.7</v>
      </c>
      <c r="G155" s="212">
        <f t="shared" si="24"/>
        <v>133027.4</v>
      </c>
    </row>
    <row r="156" spans="1:7" ht="15">
      <c r="A156" s="73" t="s">
        <v>75</v>
      </c>
      <c r="B156" s="188" t="s">
        <v>439</v>
      </c>
      <c r="C156" s="210">
        <v>600</v>
      </c>
      <c r="D156" s="211" t="s">
        <v>135</v>
      </c>
      <c r="E156" s="211" t="s">
        <v>132</v>
      </c>
      <c r="F156" s="295">
        <v>131867.7</v>
      </c>
      <c r="G156" s="295">
        <v>133027.4</v>
      </c>
    </row>
    <row r="157" spans="1:7" ht="30">
      <c r="A157" s="191" t="s">
        <v>440</v>
      </c>
      <c r="B157" s="188" t="s">
        <v>441</v>
      </c>
      <c r="C157" s="210"/>
      <c r="D157" s="211"/>
      <c r="E157" s="211"/>
      <c r="F157" s="212">
        <f>F158</f>
        <v>697.8</v>
      </c>
      <c r="G157" s="212">
        <f>G158</f>
        <v>703.2</v>
      </c>
    </row>
    <row r="158" spans="1:7" ht="30">
      <c r="A158" s="191" t="s">
        <v>442</v>
      </c>
      <c r="B158" s="188" t="s">
        <v>443</v>
      </c>
      <c r="C158" s="210"/>
      <c r="D158" s="211"/>
      <c r="E158" s="211"/>
      <c r="F158" s="306">
        <f>F159+F162</f>
        <v>697.8</v>
      </c>
      <c r="G158" s="306">
        <f>G159+G162</f>
        <v>703.2</v>
      </c>
    </row>
    <row r="159" spans="1:7" ht="60">
      <c r="A159" s="191" t="s">
        <v>85</v>
      </c>
      <c r="B159" s="188" t="s">
        <v>443</v>
      </c>
      <c r="C159" s="210">
        <v>100</v>
      </c>
      <c r="D159" s="211"/>
      <c r="E159" s="211"/>
      <c r="F159" s="212">
        <f>F160</f>
        <v>537.8</v>
      </c>
      <c r="G159" s="212">
        <f>G160</f>
        <v>543.2</v>
      </c>
    </row>
    <row r="160" spans="1:7" ht="15">
      <c r="A160" s="191" t="s">
        <v>118</v>
      </c>
      <c r="B160" s="188" t="s">
        <v>443</v>
      </c>
      <c r="C160" s="210">
        <v>100</v>
      </c>
      <c r="D160" s="211" t="s">
        <v>132</v>
      </c>
      <c r="E160" s="211"/>
      <c r="F160" s="212">
        <f>F161</f>
        <v>537.8</v>
      </c>
      <c r="G160" s="212">
        <f>G161</f>
        <v>543.2</v>
      </c>
    </row>
    <row r="161" spans="1:7" ht="15">
      <c r="A161" s="191" t="s">
        <v>431</v>
      </c>
      <c r="B161" s="188" t="s">
        <v>443</v>
      </c>
      <c r="C161" s="210">
        <v>100</v>
      </c>
      <c r="D161" s="211" t="s">
        <v>132</v>
      </c>
      <c r="E161" s="211">
        <v>13</v>
      </c>
      <c r="F161" s="212">
        <v>537.8</v>
      </c>
      <c r="G161" s="212">
        <v>543.2</v>
      </c>
    </row>
    <row r="162" spans="1:7" ht="30">
      <c r="A162" s="191" t="s">
        <v>86</v>
      </c>
      <c r="B162" s="188" t="s">
        <v>443</v>
      </c>
      <c r="C162" s="210">
        <v>200</v>
      </c>
      <c r="D162" s="211"/>
      <c r="E162" s="211"/>
      <c r="F162" s="306">
        <f>F163</f>
        <v>160</v>
      </c>
      <c r="G162" s="306">
        <f>G163</f>
        <v>160</v>
      </c>
    </row>
    <row r="163" spans="1:7" ht="15">
      <c r="A163" s="191" t="s">
        <v>118</v>
      </c>
      <c r="B163" s="188" t="s">
        <v>443</v>
      </c>
      <c r="C163" s="210">
        <v>200</v>
      </c>
      <c r="D163" s="211" t="s">
        <v>132</v>
      </c>
      <c r="E163" s="211"/>
      <c r="F163" s="305">
        <f>F164</f>
        <v>160</v>
      </c>
      <c r="G163" s="305">
        <f>G164</f>
        <v>160</v>
      </c>
    </row>
    <row r="164" spans="1:7" ht="15">
      <c r="A164" s="74" t="s">
        <v>431</v>
      </c>
      <c r="B164" s="188" t="s">
        <v>443</v>
      </c>
      <c r="C164" s="210">
        <v>200</v>
      </c>
      <c r="D164" s="194" t="s">
        <v>132</v>
      </c>
      <c r="E164" s="194">
        <v>13</v>
      </c>
      <c r="F164" s="212">
        <v>160</v>
      </c>
      <c r="G164" s="212">
        <v>160</v>
      </c>
    </row>
    <row r="165" spans="1:7" ht="30">
      <c r="A165" s="74" t="s">
        <v>261</v>
      </c>
      <c r="B165" s="188" t="s">
        <v>444</v>
      </c>
      <c r="C165" s="210"/>
      <c r="D165" s="194"/>
      <c r="E165" s="194"/>
      <c r="F165" s="212">
        <f aca="true" t="shared" si="25" ref="F165:G168">F166</f>
        <v>1901</v>
      </c>
      <c r="G165" s="212">
        <f t="shared" si="25"/>
        <v>1901</v>
      </c>
    </row>
    <row r="166" spans="1:7" ht="15">
      <c r="A166" s="74" t="s">
        <v>380</v>
      </c>
      <c r="B166" s="188" t="s">
        <v>445</v>
      </c>
      <c r="C166" s="210"/>
      <c r="D166" s="194"/>
      <c r="E166" s="194"/>
      <c r="F166" s="212">
        <f t="shared" si="25"/>
        <v>1901</v>
      </c>
      <c r="G166" s="212">
        <f t="shared" si="25"/>
        <v>1901</v>
      </c>
    </row>
    <row r="167" spans="1:7" ht="15">
      <c r="A167" s="74" t="s">
        <v>197</v>
      </c>
      <c r="B167" s="188" t="s">
        <v>445</v>
      </c>
      <c r="C167" s="210">
        <v>500</v>
      </c>
      <c r="D167" s="194"/>
      <c r="E167" s="194"/>
      <c r="F167" s="212">
        <f t="shared" si="25"/>
        <v>1901</v>
      </c>
      <c r="G167" s="212">
        <f t="shared" si="25"/>
        <v>1901</v>
      </c>
    </row>
    <row r="168" spans="1:7" ht="15">
      <c r="A168" s="73" t="s">
        <v>381</v>
      </c>
      <c r="B168" s="188" t="s">
        <v>445</v>
      </c>
      <c r="C168" s="210">
        <v>500</v>
      </c>
      <c r="D168" s="194" t="s">
        <v>137</v>
      </c>
      <c r="E168" s="194"/>
      <c r="F168" s="212">
        <f t="shared" si="25"/>
        <v>1901</v>
      </c>
      <c r="G168" s="212">
        <f t="shared" si="25"/>
        <v>1901</v>
      </c>
    </row>
    <row r="169" spans="1:7" ht="15">
      <c r="A169" s="215" t="s">
        <v>382</v>
      </c>
      <c r="B169" s="188" t="s">
        <v>445</v>
      </c>
      <c r="C169" s="210">
        <v>500</v>
      </c>
      <c r="D169" s="194" t="s">
        <v>137</v>
      </c>
      <c r="E169" s="211" t="s">
        <v>138</v>
      </c>
      <c r="F169" s="212">
        <v>1901</v>
      </c>
      <c r="G169" s="212">
        <v>1901</v>
      </c>
    </row>
    <row r="170" spans="1:7" ht="45" hidden="1">
      <c r="A170" s="79" t="s">
        <v>260</v>
      </c>
      <c r="B170" s="96" t="s">
        <v>278</v>
      </c>
      <c r="C170" s="210"/>
      <c r="D170" s="194"/>
      <c r="E170" s="194"/>
      <c r="F170" s="212">
        <f aca="true" t="shared" si="26" ref="F170:G172">F171</f>
        <v>0</v>
      </c>
      <c r="G170" s="212">
        <f t="shared" si="26"/>
        <v>0</v>
      </c>
    </row>
    <row r="171" spans="1:7" ht="24" customHeight="1" hidden="1">
      <c r="A171" s="191" t="s">
        <v>427</v>
      </c>
      <c r="B171" s="188" t="s">
        <v>278</v>
      </c>
      <c r="C171" s="210">
        <v>300</v>
      </c>
      <c r="D171" s="211"/>
      <c r="E171" s="211"/>
      <c r="F171" s="212">
        <f t="shared" si="26"/>
        <v>0</v>
      </c>
      <c r="G171" s="212">
        <f t="shared" si="26"/>
        <v>0</v>
      </c>
    </row>
    <row r="172" spans="1:7" ht="15" hidden="1">
      <c r="A172" s="191" t="s">
        <v>196</v>
      </c>
      <c r="B172" s="188" t="s">
        <v>278</v>
      </c>
      <c r="C172" s="210">
        <v>300</v>
      </c>
      <c r="D172" s="211" t="s">
        <v>319</v>
      </c>
      <c r="E172" s="211"/>
      <c r="F172" s="212">
        <f t="shared" si="26"/>
        <v>0</v>
      </c>
      <c r="G172" s="212">
        <f t="shared" si="26"/>
        <v>0</v>
      </c>
    </row>
    <row r="173" spans="1:7" ht="15" hidden="1">
      <c r="A173" s="191" t="s">
        <v>76</v>
      </c>
      <c r="B173" s="188" t="s">
        <v>278</v>
      </c>
      <c r="C173" s="210">
        <v>300</v>
      </c>
      <c r="D173" s="211" t="s">
        <v>319</v>
      </c>
      <c r="E173" s="211" t="s">
        <v>138</v>
      </c>
      <c r="F173" s="212">
        <v>0</v>
      </c>
      <c r="G173" s="212">
        <v>0</v>
      </c>
    </row>
    <row r="174" spans="1:7" ht="45">
      <c r="A174" s="191" t="s">
        <v>265</v>
      </c>
      <c r="B174" s="188" t="s">
        <v>275</v>
      </c>
      <c r="C174" s="210"/>
      <c r="D174" s="211"/>
      <c r="E174" s="211"/>
      <c r="F174" s="212">
        <f aca="true" t="shared" si="27" ref="F174:G176">F175</f>
        <v>179</v>
      </c>
      <c r="G174" s="212">
        <f t="shared" si="27"/>
        <v>179</v>
      </c>
    </row>
    <row r="175" spans="1:7" ht="30">
      <c r="A175" s="191" t="s">
        <v>86</v>
      </c>
      <c r="B175" s="188" t="s">
        <v>275</v>
      </c>
      <c r="C175" s="210">
        <v>200</v>
      </c>
      <c r="D175" s="211"/>
      <c r="E175" s="211"/>
      <c r="F175" s="212">
        <f t="shared" si="27"/>
        <v>179</v>
      </c>
      <c r="G175" s="212">
        <f t="shared" si="27"/>
        <v>179</v>
      </c>
    </row>
    <row r="176" spans="1:7" ht="15">
      <c r="A176" s="191" t="s">
        <v>198</v>
      </c>
      <c r="B176" s="188" t="s">
        <v>275</v>
      </c>
      <c r="C176" s="210">
        <v>200</v>
      </c>
      <c r="D176" s="211" t="s">
        <v>140</v>
      </c>
      <c r="E176" s="211"/>
      <c r="F176" s="305">
        <f t="shared" si="27"/>
        <v>179</v>
      </c>
      <c r="G176" s="305">
        <f t="shared" si="27"/>
        <v>179</v>
      </c>
    </row>
    <row r="177" spans="1:7" ht="15">
      <c r="A177" s="191" t="s">
        <v>237</v>
      </c>
      <c r="B177" s="188" t="s">
        <v>275</v>
      </c>
      <c r="C177" s="210">
        <v>200</v>
      </c>
      <c r="D177" s="211" t="s">
        <v>140</v>
      </c>
      <c r="E177" s="211" t="s">
        <v>138</v>
      </c>
      <c r="F177" s="296">
        <v>179</v>
      </c>
      <c r="G177" s="296">
        <v>179</v>
      </c>
    </row>
    <row r="178" spans="1:7" ht="60">
      <c r="A178" s="191" t="s">
        <v>447</v>
      </c>
      <c r="B178" s="188" t="s">
        <v>363</v>
      </c>
      <c r="C178" s="210"/>
      <c r="D178" s="211"/>
      <c r="E178" s="211"/>
      <c r="F178" s="212">
        <f aca="true" t="shared" si="28" ref="F178:G180">F179</f>
        <v>3502.6</v>
      </c>
      <c r="G178" s="212">
        <f t="shared" si="28"/>
        <v>3502.6</v>
      </c>
    </row>
    <row r="179" spans="1:7" ht="30">
      <c r="A179" s="191" t="s">
        <v>86</v>
      </c>
      <c r="B179" s="188" t="s">
        <v>363</v>
      </c>
      <c r="C179" s="210">
        <v>200</v>
      </c>
      <c r="D179" s="211"/>
      <c r="E179" s="211"/>
      <c r="F179" s="212">
        <f t="shared" si="28"/>
        <v>3502.6</v>
      </c>
      <c r="G179" s="212">
        <f t="shared" si="28"/>
        <v>3502.6</v>
      </c>
    </row>
    <row r="180" spans="1:7" ht="15">
      <c r="A180" s="191" t="s">
        <v>194</v>
      </c>
      <c r="B180" s="188" t="s">
        <v>363</v>
      </c>
      <c r="C180" s="210">
        <v>200</v>
      </c>
      <c r="D180" s="211" t="s">
        <v>136</v>
      </c>
      <c r="E180" s="211"/>
      <c r="F180" s="304">
        <f t="shared" si="28"/>
        <v>3502.6</v>
      </c>
      <c r="G180" s="304">
        <f t="shared" si="28"/>
        <v>3502.6</v>
      </c>
    </row>
    <row r="181" spans="1:7" ht="15">
      <c r="A181" s="191" t="s">
        <v>448</v>
      </c>
      <c r="B181" s="43" t="s">
        <v>363</v>
      </c>
      <c r="C181" s="210">
        <v>200</v>
      </c>
      <c r="D181" s="211" t="s">
        <v>136</v>
      </c>
      <c r="E181" s="211" t="s">
        <v>140</v>
      </c>
      <c r="F181" s="303">
        <v>3502.6</v>
      </c>
      <c r="G181" s="303">
        <v>3502.6</v>
      </c>
    </row>
    <row r="182" spans="1:7" ht="15" hidden="1">
      <c r="A182" s="191" t="s">
        <v>531</v>
      </c>
      <c r="B182" s="72" t="s">
        <v>532</v>
      </c>
      <c r="C182" s="210"/>
      <c r="D182" s="211"/>
      <c r="E182" s="211"/>
      <c r="F182" s="303">
        <f aca="true" t="shared" si="29" ref="F182:G184">F183</f>
        <v>0</v>
      </c>
      <c r="G182" s="303">
        <f t="shared" si="29"/>
        <v>0</v>
      </c>
    </row>
    <row r="183" spans="1:7" ht="30" hidden="1">
      <c r="A183" s="191" t="s">
        <v>86</v>
      </c>
      <c r="B183" s="72" t="s">
        <v>532</v>
      </c>
      <c r="C183" s="210">
        <v>200</v>
      </c>
      <c r="D183" s="211"/>
      <c r="E183" s="211"/>
      <c r="F183" s="303">
        <f t="shared" si="29"/>
        <v>0</v>
      </c>
      <c r="G183" s="303">
        <f t="shared" si="29"/>
        <v>0</v>
      </c>
    </row>
    <row r="184" spans="1:7" ht="15" hidden="1">
      <c r="A184" s="191" t="s">
        <v>198</v>
      </c>
      <c r="B184" s="72" t="s">
        <v>532</v>
      </c>
      <c r="C184" s="210">
        <v>200</v>
      </c>
      <c r="D184" s="211" t="s">
        <v>140</v>
      </c>
      <c r="E184" s="211"/>
      <c r="F184" s="303">
        <f t="shared" si="29"/>
        <v>0</v>
      </c>
      <c r="G184" s="303">
        <f t="shared" si="29"/>
        <v>0</v>
      </c>
    </row>
    <row r="185" spans="1:7" ht="15" hidden="1">
      <c r="A185" s="191" t="s">
        <v>237</v>
      </c>
      <c r="B185" s="72" t="s">
        <v>532</v>
      </c>
      <c r="C185" s="210">
        <v>200</v>
      </c>
      <c r="D185" s="211" t="s">
        <v>140</v>
      </c>
      <c r="E185" s="211" t="s">
        <v>138</v>
      </c>
      <c r="F185" s="303">
        <v>0</v>
      </c>
      <c r="G185" s="303">
        <v>0</v>
      </c>
    </row>
    <row r="186" spans="1:7" ht="30">
      <c r="A186" s="191" t="s">
        <v>394</v>
      </c>
      <c r="B186" s="43" t="s">
        <v>446</v>
      </c>
      <c r="C186" s="210"/>
      <c r="D186" s="211"/>
      <c r="E186" s="211"/>
      <c r="F186" s="313">
        <f aca="true" t="shared" si="30" ref="F186:G188">F187</f>
        <v>5</v>
      </c>
      <c r="G186" s="313">
        <f t="shared" si="30"/>
        <v>5.2</v>
      </c>
    </row>
    <row r="187" spans="1:7" ht="60">
      <c r="A187" s="191" t="s">
        <v>85</v>
      </c>
      <c r="B187" s="99" t="s">
        <v>446</v>
      </c>
      <c r="C187" s="210">
        <v>100</v>
      </c>
      <c r="D187" s="211"/>
      <c r="E187" s="211"/>
      <c r="F187" s="212">
        <f t="shared" si="30"/>
        <v>5</v>
      </c>
      <c r="G187" s="212">
        <f t="shared" si="30"/>
        <v>5.2</v>
      </c>
    </row>
    <row r="188" spans="1:7" ht="15">
      <c r="A188" s="191" t="s">
        <v>118</v>
      </c>
      <c r="B188" s="99" t="s">
        <v>446</v>
      </c>
      <c r="C188" s="210">
        <v>100</v>
      </c>
      <c r="D188" s="211" t="s">
        <v>132</v>
      </c>
      <c r="E188" s="211"/>
      <c r="F188" s="212">
        <f t="shared" si="30"/>
        <v>5</v>
      </c>
      <c r="G188" s="212">
        <f t="shared" si="30"/>
        <v>5.2</v>
      </c>
    </row>
    <row r="189" spans="1:7" ht="45">
      <c r="A189" s="191" t="s">
        <v>346</v>
      </c>
      <c r="B189" s="99" t="s">
        <v>446</v>
      </c>
      <c r="C189" s="210">
        <v>100</v>
      </c>
      <c r="D189" s="211" t="s">
        <v>132</v>
      </c>
      <c r="E189" s="211" t="s">
        <v>136</v>
      </c>
      <c r="F189" s="212">
        <v>5</v>
      </c>
      <c r="G189" s="212">
        <v>5.2</v>
      </c>
    </row>
    <row r="190" spans="1:7" ht="30">
      <c r="A190" s="46" t="s">
        <v>614</v>
      </c>
      <c r="B190" s="96" t="s">
        <v>564</v>
      </c>
      <c r="C190" s="210"/>
      <c r="D190" s="211"/>
      <c r="E190" s="211"/>
      <c r="F190" s="212">
        <f>F191</f>
        <v>47.6</v>
      </c>
      <c r="G190" s="212">
        <f>G191</f>
        <v>47.6</v>
      </c>
    </row>
    <row r="191" spans="1:7" ht="30">
      <c r="A191" s="191" t="s">
        <v>614</v>
      </c>
      <c r="B191" s="99" t="s">
        <v>252</v>
      </c>
      <c r="C191" s="210"/>
      <c r="D191" s="211"/>
      <c r="E191" s="211"/>
      <c r="F191" s="310">
        <f aca="true" t="shared" si="31" ref="F191:G193">F192</f>
        <v>47.6</v>
      </c>
      <c r="G191" s="310">
        <f t="shared" si="31"/>
        <v>47.6</v>
      </c>
    </row>
    <row r="192" spans="1:7" ht="30">
      <c r="A192" s="46" t="s">
        <v>86</v>
      </c>
      <c r="B192" s="96" t="s">
        <v>252</v>
      </c>
      <c r="C192" s="210">
        <v>200</v>
      </c>
      <c r="D192" s="211"/>
      <c r="E192" s="211"/>
      <c r="F192" s="310">
        <f t="shared" si="31"/>
        <v>47.6</v>
      </c>
      <c r="G192" s="310">
        <f t="shared" si="31"/>
        <v>47.6</v>
      </c>
    </row>
    <row r="193" spans="1:7" ht="15">
      <c r="A193" s="46" t="s">
        <v>118</v>
      </c>
      <c r="B193" s="96" t="s">
        <v>252</v>
      </c>
      <c r="C193" s="210">
        <v>200</v>
      </c>
      <c r="D193" s="211" t="s">
        <v>132</v>
      </c>
      <c r="E193" s="211"/>
      <c r="F193" s="310">
        <f t="shared" si="31"/>
        <v>47.6</v>
      </c>
      <c r="G193" s="310">
        <f t="shared" si="31"/>
        <v>47.6</v>
      </c>
    </row>
    <row r="194" spans="1:7" ht="15">
      <c r="A194" s="46" t="s">
        <v>192</v>
      </c>
      <c r="B194" s="96" t="s">
        <v>252</v>
      </c>
      <c r="C194" s="210">
        <v>200</v>
      </c>
      <c r="D194" s="211" t="s">
        <v>132</v>
      </c>
      <c r="E194" s="211" t="s">
        <v>84</v>
      </c>
      <c r="F194" s="310">
        <v>47.6</v>
      </c>
      <c r="G194" s="310">
        <v>47.6</v>
      </c>
    </row>
    <row r="195" spans="1:7" ht="33.75" customHeight="1">
      <c r="A195" s="79" t="s">
        <v>563</v>
      </c>
      <c r="B195" s="96" t="s">
        <v>512</v>
      </c>
      <c r="C195" s="210"/>
      <c r="D195" s="211"/>
      <c r="E195" s="211"/>
      <c r="F195" s="310">
        <f>F196+F203</f>
        <v>81025.9</v>
      </c>
      <c r="G195" s="310">
        <f>G196+G203</f>
        <v>82250.4</v>
      </c>
    </row>
    <row r="196" spans="1:7" ht="30">
      <c r="A196" s="46" t="s">
        <v>324</v>
      </c>
      <c r="B196" s="96" t="s">
        <v>513</v>
      </c>
      <c r="C196" s="210"/>
      <c r="D196" s="211"/>
      <c r="E196" s="211"/>
      <c r="F196" s="310">
        <f>F197+F200</f>
        <v>2282</v>
      </c>
      <c r="G196" s="310">
        <f>G197+G200</f>
        <v>2282</v>
      </c>
    </row>
    <row r="197" spans="1:7" ht="30">
      <c r="A197" s="46" t="s">
        <v>86</v>
      </c>
      <c r="B197" s="96" t="s">
        <v>513</v>
      </c>
      <c r="C197" s="210">
        <v>200</v>
      </c>
      <c r="D197" s="211"/>
      <c r="E197" s="211"/>
      <c r="F197" s="310">
        <f>F198</f>
        <v>782</v>
      </c>
      <c r="G197" s="310">
        <f>G198</f>
        <v>782</v>
      </c>
    </row>
    <row r="198" spans="1:7" ht="15">
      <c r="A198" s="46" t="s">
        <v>78</v>
      </c>
      <c r="B198" s="96" t="s">
        <v>513</v>
      </c>
      <c r="C198" s="210">
        <v>200</v>
      </c>
      <c r="D198" s="211">
        <v>11</v>
      </c>
      <c r="E198" s="211"/>
      <c r="F198" s="310">
        <f>F199</f>
        <v>782</v>
      </c>
      <c r="G198" s="310">
        <f>G199</f>
        <v>782</v>
      </c>
    </row>
    <row r="199" spans="1:7" ht="15">
      <c r="A199" s="46" t="s">
        <v>79</v>
      </c>
      <c r="B199" s="96" t="s">
        <v>513</v>
      </c>
      <c r="C199" s="210">
        <v>200</v>
      </c>
      <c r="D199" s="211">
        <v>11</v>
      </c>
      <c r="E199" s="211" t="s">
        <v>134</v>
      </c>
      <c r="F199" s="310">
        <v>782</v>
      </c>
      <c r="G199" s="310">
        <v>782</v>
      </c>
    </row>
    <row r="200" spans="1:7" ht="30">
      <c r="A200" s="46" t="s">
        <v>97</v>
      </c>
      <c r="B200" s="96" t="s">
        <v>513</v>
      </c>
      <c r="C200" s="210">
        <v>600</v>
      </c>
      <c r="D200" s="211"/>
      <c r="E200" s="211"/>
      <c r="F200" s="310">
        <f>F201</f>
        <v>1500</v>
      </c>
      <c r="G200" s="310">
        <f>G201</f>
        <v>1500</v>
      </c>
    </row>
    <row r="201" spans="1:7" ht="15">
      <c r="A201" s="46" t="s">
        <v>78</v>
      </c>
      <c r="B201" s="96" t="s">
        <v>513</v>
      </c>
      <c r="C201" s="210">
        <v>600</v>
      </c>
      <c r="D201" s="211">
        <v>11</v>
      </c>
      <c r="E201" s="211"/>
      <c r="F201" s="310">
        <f>F202</f>
        <v>1500</v>
      </c>
      <c r="G201" s="310">
        <f>G202</f>
        <v>1500</v>
      </c>
    </row>
    <row r="202" spans="1:7" ht="15">
      <c r="A202" s="46" t="s">
        <v>79</v>
      </c>
      <c r="B202" s="96" t="s">
        <v>513</v>
      </c>
      <c r="C202" s="210">
        <v>600</v>
      </c>
      <c r="D202" s="211">
        <v>11</v>
      </c>
      <c r="E202" s="211" t="s">
        <v>134</v>
      </c>
      <c r="F202" s="310">
        <v>1500</v>
      </c>
      <c r="G202" s="310">
        <v>1500</v>
      </c>
    </row>
    <row r="203" spans="1:7" ht="15">
      <c r="A203" s="46" t="s">
        <v>353</v>
      </c>
      <c r="B203" s="96" t="s">
        <v>510</v>
      </c>
      <c r="C203" s="210"/>
      <c r="D203" s="211"/>
      <c r="E203" s="211"/>
      <c r="F203" s="310">
        <f aca="true" t="shared" si="32" ref="F203:G205">F204</f>
        <v>78743.9</v>
      </c>
      <c r="G203" s="310">
        <f t="shared" si="32"/>
        <v>79968.4</v>
      </c>
    </row>
    <row r="204" spans="1:7" ht="30">
      <c r="A204" s="46" t="s">
        <v>97</v>
      </c>
      <c r="B204" s="96" t="s">
        <v>510</v>
      </c>
      <c r="C204" s="210">
        <v>600</v>
      </c>
      <c r="D204" s="211"/>
      <c r="E204" s="211"/>
      <c r="F204" s="310">
        <f t="shared" si="32"/>
        <v>78743.9</v>
      </c>
      <c r="G204" s="310">
        <f t="shared" si="32"/>
        <v>79968.4</v>
      </c>
    </row>
    <row r="205" spans="1:7" ht="15">
      <c r="A205" s="46" t="s">
        <v>78</v>
      </c>
      <c r="B205" s="96" t="s">
        <v>510</v>
      </c>
      <c r="C205" s="210">
        <v>600</v>
      </c>
      <c r="D205" s="211" t="s">
        <v>91</v>
      </c>
      <c r="E205" s="211"/>
      <c r="F205" s="310">
        <f t="shared" si="32"/>
        <v>78743.9</v>
      </c>
      <c r="G205" s="310">
        <f t="shared" si="32"/>
        <v>79968.4</v>
      </c>
    </row>
    <row r="206" spans="1:7" ht="15">
      <c r="A206" s="46" t="s">
        <v>549</v>
      </c>
      <c r="B206" s="96" t="s">
        <v>510</v>
      </c>
      <c r="C206" s="210">
        <v>600</v>
      </c>
      <c r="D206" s="211" t="s">
        <v>91</v>
      </c>
      <c r="E206" s="211" t="s">
        <v>138</v>
      </c>
      <c r="F206" s="320">
        <v>78743.9</v>
      </c>
      <c r="G206" s="303">
        <v>79968.4</v>
      </c>
    </row>
    <row r="207" spans="1:7" ht="45">
      <c r="A207" s="191" t="s">
        <v>622</v>
      </c>
      <c r="B207" s="43" t="s">
        <v>562</v>
      </c>
      <c r="C207" s="210"/>
      <c r="D207" s="211"/>
      <c r="E207" s="211"/>
      <c r="F207" s="310">
        <f>F208+F212</f>
        <v>7974.5</v>
      </c>
      <c r="G207" s="310">
        <f>G208+G212</f>
        <v>7974.5</v>
      </c>
    </row>
    <row r="208" spans="1:7" ht="15">
      <c r="A208" s="79" t="s">
        <v>349</v>
      </c>
      <c r="B208" s="43" t="s">
        <v>502</v>
      </c>
      <c r="C208" s="210"/>
      <c r="D208" s="211"/>
      <c r="E208" s="211"/>
      <c r="F208" s="310">
        <f aca="true" t="shared" si="33" ref="F208:G210">F209</f>
        <v>7894.7</v>
      </c>
      <c r="G208" s="310">
        <f t="shared" si="33"/>
        <v>7894.7</v>
      </c>
    </row>
    <row r="209" spans="1:7" ht="30">
      <c r="A209" s="191" t="s">
        <v>97</v>
      </c>
      <c r="B209" s="43" t="s">
        <v>502</v>
      </c>
      <c r="C209" s="210">
        <v>600</v>
      </c>
      <c r="D209" s="211"/>
      <c r="E209" s="211"/>
      <c r="F209" s="303">
        <f t="shared" si="33"/>
        <v>7894.7</v>
      </c>
      <c r="G209" s="303">
        <f t="shared" si="33"/>
        <v>7894.7</v>
      </c>
    </row>
    <row r="210" spans="1:7" ht="15">
      <c r="A210" s="191" t="s">
        <v>114</v>
      </c>
      <c r="B210" s="43" t="s">
        <v>502</v>
      </c>
      <c r="C210" s="210">
        <v>600</v>
      </c>
      <c r="D210" s="211" t="s">
        <v>133</v>
      </c>
      <c r="E210" s="211"/>
      <c r="F210" s="303">
        <f t="shared" si="33"/>
        <v>7894.7</v>
      </c>
      <c r="G210" s="303">
        <f t="shared" si="33"/>
        <v>7894.7</v>
      </c>
    </row>
    <row r="211" spans="1:7" ht="15">
      <c r="A211" s="191" t="s">
        <v>66</v>
      </c>
      <c r="B211" s="43" t="s">
        <v>502</v>
      </c>
      <c r="C211" s="210">
        <v>600</v>
      </c>
      <c r="D211" s="211" t="s">
        <v>133</v>
      </c>
      <c r="E211" s="211" t="s">
        <v>131</v>
      </c>
      <c r="F211" s="303">
        <v>7894.7</v>
      </c>
      <c r="G211" s="303">
        <v>7894.7</v>
      </c>
    </row>
    <row r="212" spans="1:7" ht="15">
      <c r="A212" s="79" t="s">
        <v>349</v>
      </c>
      <c r="B212" s="43" t="s">
        <v>517</v>
      </c>
      <c r="C212" s="210"/>
      <c r="D212" s="211"/>
      <c r="E212" s="211"/>
      <c r="F212" s="303">
        <f aca="true" t="shared" si="34" ref="F212:G214">F213</f>
        <v>79.8</v>
      </c>
      <c r="G212" s="303">
        <f t="shared" si="34"/>
        <v>79.8</v>
      </c>
    </row>
    <row r="213" spans="1:7" ht="30">
      <c r="A213" s="191" t="s">
        <v>97</v>
      </c>
      <c r="B213" s="43" t="s">
        <v>517</v>
      </c>
      <c r="C213" s="210">
        <v>600</v>
      </c>
      <c r="D213" s="211"/>
      <c r="E213" s="211"/>
      <c r="F213" s="303">
        <f t="shared" si="34"/>
        <v>79.8</v>
      </c>
      <c r="G213" s="303">
        <f t="shared" si="34"/>
        <v>79.8</v>
      </c>
    </row>
    <row r="214" spans="1:7" ht="15">
      <c r="A214" s="191" t="s">
        <v>114</v>
      </c>
      <c r="B214" s="43" t="s">
        <v>517</v>
      </c>
      <c r="C214" s="210">
        <v>600</v>
      </c>
      <c r="D214" s="211" t="s">
        <v>133</v>
      </c>
      <c r="E214" s="211"/>
      <c r="F214" s="303">
        <f t="shared" si="34"/>
        <v>79.8</v>
      </c>
      <c r="G214" s="303">
        <f t="shared" si="34"/>
        <v>79.8</v>
      </c>
    </row>
    <row r="215" spans="1:7" ht="15">
      <c r="A215" s="191" t="s">
        <v>66</v>
      </c>
      <c r="B215" s="43" t="s">
        <v>517</v>
      </c>
      <c r="C215" s="210">
        <v>600</v>
      </c>
      <c r="D215" s="211" t="s">
        <v>133</v>
      </c>
      <c r="E215" s="211" t="s">
        <v>131</v>
      </c>
      <c r="F215" s="303">
        <v>79.8</v>
      </c>
      <c r="G215" s="303">
        <v>79.8</v>
      </c>
    </row>
    <row r="216" spans="1:7" ht="30">
      <c r="A216" s="46" t="s">
        <v>10</v>
      </c>
      <c r="B216" s="43" t="s">
        <v>514</v>
      </c>
      <c r="C216" s="210"/>
      <c r="D216" s="211"/>
      <c r="E216" s="211"/>
      <c r="F216" s="310">
        <f aca="true" t="shared" si="35" ref="F216:G218">F217</f>
        <v>548.6</v>
      </c>
      <c r="G216" s="310">
        <f t="shared" si="35"/>
        <v>548.6</v>
      </c>
    </row>
    <row r="217" spans="1:7" ht="30">
      <c r="A217" s="46" t="s">
        <v>86</v>
      </c>
      <c r="B217" s="43" t="s">
        <v>514</v>
      </c>
      <c r="C217" s="210">
        <v>200</v>
      </c>
      <c r="D217" s="211"/>
      <c r="E217" s="211"/>
      <c r="F217" s="310">
        <f t="shared" si="35"/>
        <v>548.6</v>
      </c>
      <c r="G217" s="310">
        <f t="shared" si="35"/>
        <v>548.6</v>
      </c>
    </row>
    <row r="218" spans="1:7" ht="15">
      <c r="A218" s="46" t="s">
        <v>114</v>
      </c>
      <c r="B218" s="43" t="s">
        <v>514</v>
      </c>
      <c r="C218" s="210">
        <v>200</v>
      </c>
      <c r="D218" s="211" t="s">
        <v>133</v>
      </c>
      <c r="E218" s="211"/>
      <c r="F218" s="310">
        <f t="shared" si="35"/>
        <v>548.6</v>
      </c>
      <c r="G218" s="310">
        <f t="shared" si="35"/>
        <v>548.6</v>
      </c>
    </row>
    <row r="219" spans="1:7" ht="15">
      <c r="A219" s="46" t="s">
        <v>65</v>
      </c>
      <c r="B219" s="43" t="s">
        <v>514</v>
      </c>
      <c r="C219" s="210">
        <v>200</v>
      </c>
      <c r="D219" s="211" t="s">
        <v>133</v>
      </c>
      <c r="E219" s="211" t="s">
        <v>133</v>
      </c>
      <c r="F219" s="310">
        <v>548.6</v>
      </c>
      <c r="G219" s="310">
        <v>548.6</v>
      </c>
    </row>
    <row r="220" spans="1:7" ht="30">
      <c r="A220" s="46" t="s">
        <v>375</v>
      </c>
      <c r="B220" s="43" t="s">
        <v>515</v>
      </c>
      <c r="C220" s="210"/>
      <c r="D220" s="211"/>
      <c r="E220" s="211"/>
      <c r="F220" s="310">
        <f aca="true" t="shared" si="36" ref="F220:G222">F221</f>
        <v>5412.5</v>
      </c>
      <c r="G220" s="310">
        <f t="shared" si="36"/>
        <v>5414.1</v>
      </c>
    </row>
    <row r="221" spans="1:7" ht="30">
      <c r="A221" s="46" t="s">
        <v>97</v>
      </c>
      <c r="B221" s="43" t="s">
        <v>515</v>
      </c>
      <c r="C221" s="210">
        <v>600</v>
      </c>
      <c r="D221" s="211"/>
      <c r="E221" s="211"/>
      <c r="F221" s="310">
        <f t="shared" si="36"/>
        <v>5412.5</v>
      </c>
      <c r="G221" s="310">
        <f t="shared" si="36"/>
        <v>5414.1</v>
      </c>
    </row>
    <row r="222" spans="1:7" ht="15">
      <c r="A222" s="46" t="s">
        <v>114</v>
      </c>
      <c r="B222" s="43" t="s">
        <v>515</v>
      </c>
      <c r="C222" s="210">
        <v>600</v>
      </c>
      <c r="D222" s="211" t="s">
        <v>133</v>
      </c>
      <c r="E222" s="211"/>
      <c r="F222" s="310">
        <f t="shared" si="36"/>
        <v>5412.5</v>
      </c>
      <c r="G222" s="310">
        <f t="shared" si="36"/>
        <v>5414.1</v>
      </c>
    </row>
    <row r="223" spans="1:7" ht="15">
      <c r="A223" s="46" t="s">
        <v>65</v>
      </c>
      <c r="B223" s="43" t="s">
        <v>515</v>
      </c>
      <c r="C223" s="210">
        <v>600</v>
      </c>
      <c r="D223" s="211" t="s">
        <v>133</v>
      </c>
      <c r="E223" s="211" t="s">
        <v>133</v>
      </c>
      <c r="F223" s="322">
        <v>5412.5</v>
      </c>
      <c r="G223" s="293">
        <v>5414.1</v>
      </c>
    </row>
    <row r="224" spans="1:7" ht="45">
      <c r="A224" s="46" t="s">
        <v>623</v>
      </c>
      <c r="B224" s="43" t="s">
        <v>516</v>
      </c>
      <c r="C224" s="210"/>
      <c r="D224" s="211"/>
      <c r="E224" s="211"/>
      <c r="F224" s="310">
        <f aca="true" t="shared" si="37" ref="F224:G226">F225</f>
        <v>100</v>
      </c>
      <c r="G224" s="310">
        <f t="shared" si="37"/>
        <v>100</v>
      </c>
    </row>
    <row r="225" spans="1:7" ht="30">
      <c r="A225" s="46" t="s">
        <v>97</v>
      </c>
      <c r="B225" s="43" t="s">
        <v>516</v>
      </c>
      <c r="C225" s="210">
        <v>600</v>
      </c>
      <c r="D225" s="211"/>
      <c r="E225" s="211"/>
      <c r="F225" s="310">
        <f t="shared" si="37"/>
        <v>100</v>
      </c>
      <c r="G225" s="310">
        <f t="shared" si="37"/>
        <v>100</v>
      </c>
    </row>
    <row r="226" spans="1:7" ht="15">
      <c r="A226" s="46" t="s">
        <v>114</v>
      </c>
      <c r="B226" s="43" t="s">
        <v>516</v>
      </c>
      <c r="C226" s="210">
        <v>600</v>
      </c>
      <c r="D226" s="211" t="s">
        <v>133</v>
      </c>
      <c r="E226" s="211"/>
      <c r="F226" s="310">
        <f t="shared" si="37"/>
        <v>100</v>
      </c>
      <c r="G226" s="310">
        <f t="shared" si="37"/>
        <v>100</v>
      </c>
    </row>
    <row r="227" spans="1:7" ht="15">
      <c r="A227" s="46" t="s">
        <v>65</v>
      </c>
      <c r="B227" s="43" t="s">
        <v>516</v>
      </c>
      <c r="C227" s="210">
        <v>600</v>
      </c>
      <c r="D227" s="211" t="s">
        <v>133</v>
      </c>
      <c r="E227" s="211" t="s">
        <v>133</v>
      </c>
      <c r="F227" s="310">
        <v>100</v>
      </c>
      <c r="G227" s="310">
        <v>100</v>
      </c>
    </row>
    <row r="228" spans="1:7" ht="15">
      <c r="A228" s="191" t="s">
        <v>37</v>
      </c>
      <c r="B228" s="188" t="s">
        <v>449</v>
      </c>
      <c r="C228" s="210"/>
      <c r="D228" s="211"/>
      <c r="E228" s="211"/>
      <c r="F228" s="212">
        <f>F229+F233+F252+F256+F260+F264+F271+F278+F286+F294+F298+F302+F309+F313+F317+F282+F321+F325+F290</f>
        <v>104494.47000000002</v>
      </c>
      <c r="G228" s="212">
        <f>G229+G233+G252+G256+G260+G264+G271+G278+G286+G294+G298+G302+G309+G313+G317+G282+G321+G325+G290</f>
        <v>107942.59999999998</v>
      </c>
    </row>
    <row r="229" spans="1:7" ht="15">
      <c r="A229" s="191" t="s">
        <v>450</v>
      </c>
      <c r="B229" s="188" t="s">
        <v>451</v>
      </c>
      <c r="C229" s="210"/>
      <c r="D229" s="211"/>
      <c r="E229" s="211"/>
      <c r="F229" s="212">
        <f aca="true" t="shared" si="38" ref="F229:G231">F230</f>
        <v>2137.8</v>
      </c>
      <c r="G229" s="212">
        <f t="shared" si="38"/>
        <v>2159.2</v>
      </c>
    </row>
    <row r="230" spans="1:7" ht="60">
      <c r="A230" s="191" t="s">
        <v>85</v>
      </c>
      <c r="B230" s="188" t="s">
        <v>451</v>
      </c>
      <c r="C230" s="210">
        <v>100</v>
      </c>
      <c r="D230" s="211"/>
      <c r="E230" s="211"/>
      <c r="F230" s="212">
        <f t="shared" si="38"/>
        <v>2137.8</v>
      </c>
      <c r="G230" s="212">
        <f t="shared" si="38"/>
        <v>2159.2</v>
      </c>
    </row>
    <row r="231" spans="1:7" ht="15">
      <c r="A231" s="191" t="s">
        <v>118</v>
      </c>
      <c r="B231" s="188" t="s">
        <v>451</v>
      </c>
      <c r="C231" s="210">
        <v>100</v>
      </c>
      <c r="D231" s="211" t="s">
        <v>132</v>
      </c>
      <c r="E231" s="211"/>
      <c r="F231" s="303">
        <f t="shared" si="38"/>
        <v>2137.8</v>
      </c>
      <c r="G231" s="303">
        <f t="shared" si="38"/>
        <v>2159.2</v>
      </c>
    </row>
    <row r="232" spans="1:7" ht="30">
      <c r="A232" s="191" t="s">
        <v>119</v>
      </c>
      <c r="B232" s="188" t="s">
        <v>451</v>
      </c>
      <c r="C232" s="210">
        <v>100</v>
      </c>
      <c r="D232" s="211" t="s">
        <v>132</v>
      </c>
      <c r="E232" s="211" t="s">
        <v>134</v>
      </c>
      <c r="F232" s="293">
        <v>2137.8</v>
      </c>
      <c r="G232" s="293">
        <v>2159.2</v>
      </c>
    </row>
    <row r="233" spans="1:7" ht="15">
      <c r="A233" s="191" t="s">
        <v>452</v>
      </c>
      <c r="B233" s="188" t="s">
        <v>453</v>
      </c>
      <c r="C233" s="210"/>
      <c r="D233" s="211"/>
      <c r="E233" s="211"/>
      <c r="F233" s="303">
        <f>F234+F240+F246</f>
        <v>36598.5</v>
      </c>
      <c r="G233" s="303">
        <f>G234+G240+G246</f>
        <v>38496.59999999999</v>
      </c>
    </row>
    <row r="234" spans="1:7" ht="60">
      <c r="A234" s="191" t="s">
        <v>85</v>
      </c>
      <c r="B234" s="188" t="s">
        <v>453</v>
      </c>
      <c r="C234" s="210">
        <v>100</v>
      </c>
      <c r="D234" s="211"/>
      <c r="E234" s="211"/>
      <c r="F234" s="212">
        <f>F235</f>
        <v>27790</v>
      </c>
      <c r="G234" s="212">
        <f>G235</f>
        <v>28072.899999999998</v>
      </c>
    </row>
    <row r="235" spans="1:7" ht="15">
      <c r="A235" s="191" t="s">
        <v>118</v>
      </c>
      <c r="B235" s="188" t="s">
        <v>453</v>
      </c>
      <c r="C235" s="210">
        <v>100</v>
      </c>
      <c r="D235" s="211" t="s">
        <v>132</v>
      </c>
      <c r="E235" s="211"/>
      <c r="F235" s="212">
        <f>F236+F237+F238+F239</f>
        <v>27790</v>
      </c>
      <c r="G235" s="212">
        <f>G236+G237+G238+G239</f>
        <v>28072.899999999998</v>
      </c>
    </row>
    <row r="236" spans="1:7" ht="45">
      <c r="A236" s="191" t="s">
        <v>121</v>
      </c>
      <c r="B236" s="188" t="s">
        <v>453</v>
      </c>
      <c r="C236" s="210">
        <v>100</v>
      </c>
      <c r="D236" s="211" t="s">
        <v>132</v>
      </c>
      <c r="E236" s="211" t="s">
        <v>138</v>
      </c>
      <c r="F236" s="293">
        <v>6405.9</v>
      </c>
      <c r="G236" s="293">
        <v>6470</v>
      </c>
    </row>
    <row r="237" spans="1:7" ht="45">
      <c r="A237" s="191" t="s">
        <v>346</v>
      </c>
      <c r="B237" s="188" t="s">
        <v>453</v>
      </c>
      <c r="C237" s="210">
        <v>100</v>
      </c>
      <c r="D237" s="211" t="s">
        <v>132</v>
      </c>
      <c r="E237" s="211" t="s">
        <v>136</v>
      </c>
      <c r="F237" s="293">
        <v>14033.5</v>
      </c>
      <c r="G237" s="293">
        <v>14178.8</v>
      </c>
    </row>
    <row r="238" spans="1:7" ht="30">
      <c r="A238" s="191" t="s">
        <v>454</v>
      </c>
      <c r="B238" s="188" t="s">
        <v>453</v>
      </c>
      <c r="C238" s="210">
        <v>100</v>
      </c>
      <c r="D238" s="211" t="s">
        <v>132</v>
      </c>
      <c r="E238" s="194" t="s">
        <v>137</v>
      </c>
      <c r="F238" s="293">
        <v>5285.1</v>
      </c>
      <c r="G238" s="293">
        <v>5338</v>
      </c>
    </row>
    <row r="239" spans="1:7" ht="15">
      <c r="A239" s="191" t="s">
        <v>431</v>
      </c>
      <c r="B239" s="188" t="s">
        <v>453</v>
      </c>
      <c r="C239" s="210">
        <v>100</v>
      </c>
      <c r="D239" s="211" t="s">
        <v>132</v>
      </c>
      <c r="E239" s="211">
        <v>13</v>
      </c>
      <c r="F239" s="293">
        <v>2065.5</v>
      </c>
      <c r="G239" s="293">
        <v>2086.1</v>
      </c>
    </row>
    <row r="240" spans="1:7" ht="30">
      <c r="A240" s="191" t="s">
        <v>86</v>
      </c>
      <c r="B240" s="188" t="s">
        <v>453</v>
      </c>
      <c r="C240" s="210">
        <v>200</v>
      </c>
      <c r="D240" s="211"/>
      <c r="E240" s="211"/>
      <c r="F240" s="212">
        <f>F241</f>
        <v>8460.3</v>
      </c>
      <c r="G240" s="212">
        <f>G241</f>
        <v>10075.5</v>
      </c>
    </row>
    <row r="241" spans="1:7" ht="15">
      <c r="A241" s="191" t="s">
        <v>118</v>
      </c>
      <c r="B241" s="188" t="s">
        <v>453</v>
      </c>
      <c r="C241" s="210">
        <v>200</v>
      </c>
      <c r="D241" s="211" t="s">
        <v>132</v>
      </c>
      <c r="E241" s="211"/>
      <c r="F241" s="212">
        <f>F242+F243+F244+F245</f>
        <v>8460.3</v>
      </c>
      <c r="G241" s="212">
        <f>G242+G243+G244+G245</f>
        <v>10075.5</v>
      </c>
    </row>
    <row r="242" spans="1:10" ht="45">
      <c r="A242" s="191" t="s">
        <v>121</v>
      </c>
      <c r="B242" s="188" t="s">
        <v>453</v>
      </c>
      <c r="C242" s="210">
        <v>200</v>
      </c>
      <c r="D242" s="211" t="s">
        <v>132</v>
      </c>
      <c r="E242" s="211" t="s">
        <v>138</v>
      </c>
      <c r="F242" s="314">
        <v>1811</v>
      </c>
      <c r="G242" s="314">
        <v>1950</v>
      </c>
      <c r="H242" s="37"/>
      <c r="I242" s="37"/>
      <c r="J242" s="37"/>
    </row>
    <row r="243" spans="1:7" ht="45">
      <c r="A243" s="191" t="s">
        <v>346</v>
      </c>
      <c r="B243" s="188" t="s">
        <v>453</v>
      </c>
      <c r="C243" s="210">
        <v>200</v>
      </c>
      <c r="D243" s="211" t="s">
        <v>132</v>
      </c>
      <c r="E243" s="211" t="s">
        <v>136</v>
      </c>
      <c r="F243" s="293">
        <v>5141.3</v>
      </c>
      <c r="G243" s="293">
        <v>6470.5</v>
      </c>
    </row>
    <row r="244" spans="1:7" ht="30">
      <c r="A244" s="191" t="s">
        <v>454</v>
      </c>
      <c r="B244" s="188" t="s">
        <v>453</v>
      </c>
      <c r="C244" s="210">
        <v>200</v>
      </c>
      <c r="D244" s="211" t="s">
        <v>132</v>
      </c>
      <c r="E244" s="211" t="s">
        <v>137</v>
      </c>
      <c r="F244" s="212">
        <v>1398</v>
      </c>
      <c r="G244" s="212">
        <v>1505</v>
      </c>
    </row>
    <row r="245" spans="1:7" ht="15">
      <c r="A245" s="191" t="s">
        <v>431</v>
      </c>
      <c r="B245" s="188" t="s">
        <v>453</v>
      </c>
      <c r="C245" s="210">
        <v>200</v>
      </c>
      <c r="D245" s="211" t="s">
        <v>132</v>
      </c>
      <c r="E245" s="211">
        <v>13</v>
      </c>
      <c r="F245" s="212">
        <v>110</v>
      </c>
      <c r="G245" s="212">
        <v>150</v>
      </c>
    </row>
    <row r="246" spans="1:10" ht="15">
      <c r="A246" s="191" t="s">
        <v>87</v>
      </c>
      <c r="B246" s="188" t="s">
        <v>453</v>
      </c>
      <c r="C246" s="210">
        <v>800</v>
      </c>
      <c r="D246" s="211"/>
      <c r="E246" s="194"/>
      <c r="F246" s="212">
        <f>F247</f>
        <v>348.2</v>
      </c>
      <c r="G246" s="212">
        <f>G247</f>
        <v>348.2</v>
      </c>
      <c r="H246" s="269"/>
      <c r="I246" s="37"/>
      <c r="J246" s="37"/>
    </row>
    <row r="247" spans="1:10" ht="15">
      <c r="A247" s="191" t="s">
        <v>118</v>
      </c>
      <c r="B247" s="188" t="s">
        <v>453</v>
      </c>
      <c r="C247" s="210">
        <v>800</v>
      </c>
      <c r="D247" s="211" t="s">
        <v>132</v>
      </c>
      <c r="E247" s="211"/>
      <c r="F247" s="212">
        <f>F248+F249+F250+F251</f>
        <v>348.2</v>
      </c>
      <c r="G247" s="212">
        <f>G248+G249+G250+G251</f>
        <v>348.2</v>
      </c>
      <c r="H247" s="269"/>
      <c r="I247" s="37"/>
      <c r="J247" s="37"/>
    </row>
    <row r="248" spans="1:10" ht="45">
      <c r="A248" s="191" t="s">
        <v>121</v>
      </c>
      <c r="B248" s="188" t="s">
        <v>453</v>
      </c>
      <c r="C248" s="210">
        <v>800</v>
      </c>
      <c r="D248" s="211" t="s">
        <v>132</v>
      </c>
      <c r="E248" s="194" t="s">
        <v>138</v>
      </c>
      <c r="F248" s="212">
        <v>152</v>
      </c>
      <c r="G248" s="212">
        <v>152</v>
      </c>
      <c r="H248" s="269"/>
      <c r="I248" s="37"/>
      <c r="J248" s="37"/>
    </row>
    <row r="249" spans="1:10" ht="45">
      <c r="A249" s="191" t="s">
        <v>346</v>
      </c>
      <c r="B249" s="188" t="s">
        <v>453</v>
      </c>
      <c r="C249" s="210">
        <v>800</v>
      </c>
      <c r="D249" s="211" t="s">
        <v>132</v>
      </c>
      <c r="E249" s="194" t="s">
        <v>136</v>
      </c>
      <c r="F249" s="293">
        <v>85</v>
      </c>
      <c r="G249" s="293">
        <v>85</v>
      </c>
      <c r="H249" s="269"/>
      <c r="I249" s="37"/>
      <c r="J249" s="37"/>
    </row>
    <row r="250" spans="1:7" ht="30">
      <c r="A250" s="191" t="s">
        <v>454</v>
      </c>
      <c r="B250" s="188" t="s">
        <v>453</v>
      </c>
      <c r="C250" s="210">
        <v>800</v>
      </c>
      <c r="D250" s="211" t="s">
        <v>132</v>
      </c>
      <c r="E250" s="211" t="s">
        <v>137</v>
      </c>
      <c r="F250" s="212">
        <v>13</v>
      </c>
      <c r="G250" s="212">
        <v>13</v>
      </c>
    </row>
    <row r="251" spans="1:7" ht="15">
      <c r="A251" s="191" t="s">
        <v>431</v>
      </c>
      <c r="B251" s="188" t="s">
        <v>453</v>
      </c>
      <c r="C251" s="210">
        <v>200</v>
      </c>
      <c r="D251" s="211" t="s">
        <v>132</v>
      </c>
      <c r="E251" s="211">
        <v>13</v>
      </c>
      <c r="F251" s="212">
        <v>98.2</v>
      </c>
      <c r="G251" s="212">
        <v>98.2</v>
      </c>
    </row>
    <row r="252" spans="1:7" ht="15" hidden="1">
      <c r="A252" s="191" t="s">
        <v>457</v>
      </c>
      <c r="B252" s="188" t="s">
        <v>458</v>
      </c>
      <c r="C252" s="210"/>
      <c r="D252" s="211"/>
      <c r="E252" s="211"/>
      <c r="F252" s="212">
        <f aca="true" t="shared" si="39" ref="F252:G254">F253</f>
        <v>0</v>
      </c>
      <c r="G252" s="212">
        <f t="shared" si="39"/>
        <v>0</v>
      </c>
    </row>
    <row r="253" spans="1:7" ht="15" hidden="1">
      <c r="A253" s="191" t="s">
        <v>87</v>
      </c>
      <c r="B253" s="188" t="s">
        <v>458</v>
      </c>
      <c r="C253" s="210">
        <v>800</v>
      </c>
      <c r="D253" s="211"/>
      <c r="E253" s="211"/>
      <c r="F253" s="304">
        <f t="shared" si="39"/>
        <v>0</v>
      </c>
      <c r="G253" s="304">
        <f t="shared" si="39"/>
        <v>0</v>
      </c>
    </row>
    <row r="254" spans="1:7" ht="15" hidden="1">
      <c r="A254" s="191" t="s">
        <v>118</v>
      </c>
      <c r="B254" s="188" t="s">
        <v>458</v>
      </c>
      <c r="C254" s="210">
        <v>800</v>
      </c>
      <c r="D254" s="211" t="s">
        <v>132</v>
      </c>
      <c r="E254" s="211"/>
      <c r="F254" s="293">
        <f t="shared" si="39"/>
        <v>0</v>
      </c>
      <c r="G254" s="293">
        <f t="shared" si="39"/>
        <v>0</v>
      </c>
    </row>
    <row r="255" spans="1:7" ht="15" hidden="1">
      <c r="A255" s="191" t="s">
        <v>431</v>
      </c>
      <c r="B255" s="188" t="s">
        <v>458</v>
      </c>
      <c r="C255" s="210">
        <v>800</v>
      </c>
      <c r="D255" s="211" t="s">
        <v>132</v>
      </c>
      <c r="E255" s="194">
        <v>13</v>
      </c>
      <c r="F255" s="212">
        <v>0</v>
      </c>
      <c r="G255" s="212">
        <v>0</v>
      </c>
    </row>
    <row r="256" spans="1:7" ht="30">
      <c r="A256" s="191" t="s">
        <v>460</v>
      </c>
      <c r="B256" s="188" t="s">
        <v>461</v>
      </c>
      <c r="C256" s="210"/>
      <c r="D256" s="211"/>
      <c r="E256" s="211"/>
      <c r="F256" s="212">
        <f aca="true" t="shared" si="40" ref="F256:G258">F257</f>
        <v>4086.4</v>
      </c>
      <c r="G256" s="212">
        <f t="shared" si="40"/>
        <v>4086.4</v>
      </c>
    </row>
    <row r="257" spans="1:7" ht="15">
      <c r="A257" s="191" t="s">
        <v>87</v>
      </c>
      <c r="B257" s="188" t="s">
        <v>461</v>
      </c>
      <c r="C257" s="210">
        <v>800</v>
      </c>
      <c r="D257" s="211"/>
      <c r="E257" s="211"/>
      <c r="F257" s="304">
        <f t="shared" si="40"/>
        <v>4086.4</v>
      </c>
      <c r="G257" s="304">
        <f t="shared" si="40"/>
        <v>4086.4</v>
      </c>
    </row>
    <row r="258" spans="1:7" ht="15">
      <c r="A258" s="191" t="s">
        <v>118</v>
      </c>
      <c r="B258" s="188" t="s">
        <v>461</v>
      </c>
      <c r="C258" s="210">
        <v>800</v>
      </c>
      <c r="D258" s="211" t="s">
        <v>132</v>
      </c>
      <c r="E258" s="194"/>
      <c r="F258" s="212">
        <f t="shared" si="40"/>
        <v>4086.4</v>
      </c>
      <c r="G258" s="212">
        <f t="shared" si="40"/>
        <v>4086.4</v>
      </c>
    </row>
    <row r="259" spans="1:7" ht="15">
      <c r="A259" s="191" t="s">
        <v>462</v>
      </c>
      <c r="B259" s="188" t="s">
        <v>461</v>
      </c>
      <c r="C259" s="210">
        <v>800</v>
      </c>
      <c r="D259" s="211" t="s">
        <v>132</v>
      </c>
      <c r="E259" s="211">
        <v>11</v>
      </c>
      <c r="F259" s="212">
        <v>4086.4</v>
      </c>
      <c r="G259" s="212">
        <v>4086.4</v>
      </c>
    </row>
    <row r="260" spans="1:7" ht="30">
      <c r="A260" s="191" t="s">
        <v>122</v>
      </c>
      <c r="B260" s="188" t="s">
        <v>463</v>
      </c>
      <c r="C260" s="210"/>
      <c r="D260" s="211"/>
      <c r="E260" s="211"/>
      <c r="F260" s="212">
        <f aca="true" t="shared" si="41" ref="F260:G262">F261</f>
        <v>462.6</v>
      </c>
      <c r="G260" s="212">
        <f t="shared" si="41"/>
        <v>480.6</v>
      </c>
    </row>
    <row r="261" spans="1:7" ht="60">
      <c r="A261" s="191" t="s">
        <v>85</v>
      </c>
      <c r="B261" s="188" t="s">
        <v>463</v>
      </c>
      <c r="C261" s="210">
        <v>100</v>
      </c>
      <c r="D261" s="211"/>
      <c r="E261" s="211"/>
      <c r="F261" s="212">
        <f t="shared" si="41"/>
        <v>462.6</v>
      </c>
      <c r="G261" s="212">
        <f t="shared" si="41"/>
        <v>480.6</v>
      </c>
    </row>
    <row r="262" spans="1:7" ht="15">
      <c r="A262" s="191" t="s">
        <v>118</v>
      </c>
      <c r="B262" s="188" t="s">
        <v>463</v>
      </c>
      <c r="C262" s="210">
        <v>100</v>
      </c>
      <c r="D262" s="211" t="s">
        <v>132</v>
      </c>
      <c r="E262" s="194"/>
      <c r="F262" s="212">
        <f t="shared" si="41"/>
        <v>462.6</v>
      </c>
      <c r="G262" s="212">
        <f t="shared" si="41"/>
        <v>480.6</v>
      </c>
    </row>
    <row r="263" spans="1:7" ht="45">
      <c r="A263" s="191" t="s">
        <v>346</v>
      </c>
      <c r="B263" s="188" t="s">
        <v>463</v>
      </c>
      <c r="C263" s="210">
        <v>100</v>
      </c>
      <c r="D263" s="211" t="s">
        <v>132</v>
      </c>
      <c r="E263" s="211" t="s">
        <v>136</v>
      </c>
      <c r="F263" s="212">
        <v>462.6</v>
      </c>
      <c r="G263" s="212">
        <v>480.6</v>
      </c>
    </row>
    <row r="264" spans="1:7" ht="45">
      <c r="A264" s="191" t="s">
        <v>40</v>
      </c>
      <c r="B264" s="188" t="s">
        <v>464</v>
      </c>
      <c r="C264" s="210"/>
      <c r="D264" s="211"/>
      <c r="E264" s="211"/>
      <c r="F264" s="304">
        <f>F265+F268</f>
        <v>490.4</v>
      </c>
      <c r="G264" s="304">
        <f>G265+G268</f>
        <v>509.79999999999995</v>
      </c>
    </row>
    <row r="265" spans="1:7" ht="60">
      <c r="A265" s="191" t="s">
        <v>85</v>
      </c>
      <c r="B265" s="188" t="s">
        <v>464</v>
      </c>
      <c r="C265" s="210">
        <v>100</v>
      </c>
      <c r="D265" s="211"/>
      <c r="E265" s="194"/>
      <c r="F265" s="212">
        <f>F266</f>
        <v>444.5</v>
      </c>
      <c r="G265" s="212">
        <f>G266</f>
        <v>463.9</v>
      </c>
    </row>
    <row r="266" spans="1:7" ht="15">
      <c r="A266" s="191" t="s">
        <v>118</v>
      </c>
      <c r="B266" s="188" t="s">
        <v>464</v>
      </c>
      <c r="C266" s="210">
        <v>100</v>
      </c>
      <c r="D266" s="211" t="s">
        <v>132</v>
      </c>
      <c r="E266" s="211"/>
      <c r="F266" s="212">
        <f>F267</f>
        <v>444.5</v>
      </c>
      <c r="G266" s="212">
        <f>G267</f>
        <v>463.9</v>
      </c>
    </row>
    <row r="267" spans="1:7" ht="15">
      <c r="A267" s="191" t="s">
        <v>431</v>
      </c>
      <c r="B267" s="188" t="s">
        <v>464</v>
      </c>
      <c r="C267" s="210">
        <v>100</v>
      </c>
      <c r="D267" s="211" t="s">
        <v>132</v>
      </c>
      <c r="E267" s="211">
        <v>13</v>
      </c>
      <c r="F267" s="286">
        <v>444.5</v>
      </c>
      <c r="G267" s="295">
        <v>463.9</v>
      </c>
    </row>
    <row r="268" spans="1:7" ht="30">
      <c r="A268" s="191" t="s">
        <v>86</v>
      </c>
      <c r="B268" s="188" t="s">
        <v>464</v>
      </c>
      <c r="C268" s="210">
        <v>200</v>
      </c>
      <c r="D268" s="211"/>
      <c r="E268" s="211"/>
      <c r="F268" s="212">
        <f>F269</f>
        <v>45.9</v>
      </c>
      <c r="G268" s="212">
        <f>G269</f>
        <v>45.9</v>
      </c>
    </row>
    <row r="269" spans="1:7" ht="15">
      <c r="A269" s="191" t="s">
        <v>118</v>
      </c>
      <c r="B269" s="188" t="s">
        <v>464</v>
      </c>
      <c r="C269" s="210">
        <v>200</v>
      </c>
      <c r="D269" s="211" t="s">
        <v>132</v>
      </c>
      <c r="E269" s="194"/>
      <c r="F269" s="212">
        <f>F270</f>
        <v>45.9</v>
      </c>
      <c r="G269" s="212">
        <f>G270</f>
        <v>45.9</v>
      </c>
    </row>
    <row r="270" spans="1:7" ht="15">
      <c r="A270" s="191" t="s">
        <v>431</v>
      </c>
      <c r="B270" s="188" t="s">
        <v>464</v>
      </c>
      <c r="C270" s="210">
        <v>200</v>
      </c>
      <c r="D270" s="211" t="s">
        <v>132</v>
      </c>
      <c r="E270" s="211">
        <v>13</v>
      </c>
      <c r="F270" s="212">
        <v>45.9</v>
      </c>
      <c r="G270" s="212">
        <v>45.9</v>
      </c>
    </row>
    <row r="271" spans="1:7" ht="30">
      <c r="A271" s="191" t="s">
        <v>39</v>
      </c>
      <c r="B271" s="188" t="s">
        <v>465</v>
      </c>
      <c r="C271" s="210"/>
      <c r="D271" s="211"/>
      <c r="E271" s="211"/>
      <c r="F271" s="212">
        <f>F272+F275</f>
        <v>479.1</v>
      </c>
      <c r="G271" s="212">
        <f>G272+G275</f>
        <v>497.1</v>
      </c>
    </row>
    <row r="272" spans="1:7" ht="60">
      <c r="A272" s="191" t="s">
        <v>85</v>
      </c>
      <c r="B272" s="188" t="s">
        <v>465</v>
      </c>
      <c r="C272" s="210">
        <v>100</v>
      </c>
      <c r="D272" s="211"/>
      <c r="E272" s="211"/>
      <c r="F272" s="212">
        <f>F273</f>
        <v>443.8</v>
      </c>
      <c r="G272" s="212">
        <f>G273</f>
        <v>461.8</v>
      </c>
    </row>
    <row r="273" spans="1:7" ht="15">
      <c r="A273" s="191" t="s">
        <v>118</v>
      </c>
      <c r="B273" s="188" t="s">
        <v>465</v>
      </c>
      <c r="C273" s="210">
        <v>100</v>
      </c>
      <c r="D273" s="211" t="s">
        <v>132</v>
      </c>
      <c r="E273" s="194"/>
      <c r="F273" s="212">
        <f>F274</f>
        <v>443.8</v>
      </c>
      <c r="G273" s="212">
        <f>G274</f>
        <v>461.8</v>
      </c>
    </row>
    <row r="274" spans="1:7" ht="15">
      <c r="A274" s="191" t="s">
        <v>431</v>
      </c>
      <c r="B274" s="188" t="s">
        <v>465</v>
      </c>
      <c r="C274" s="210">
        <v>100</v>
      </c>
      <c r="D274" s="211" t="s">
        <v>132</v>
      </c>
      <c r="E274" s="211">
        <v>13</v>
      </c>
      <c r="F274" s="329">
        <v>443.8</v>
      </c>
      <c r="G274" s="293">
        <v>461.8</v>
      </c>
    </row>
    <row r="275" spans="1:7" ht="30">
      <c r="A275" s="191" t="s">
        <v>86</v>
      </c>
      <c r="B275" s="188" t="s">
        <v>465</v>
      </c>
      <c r="C275" s="210">
        <v>200</v>
      </c>
      <c r="D275" s="211"/>
      <c r="E275" s="211"/>
      <c r="F275" s="304">
        <f>F276</f>
        <v>35.3</v>
      </c>
      <c r="G275" s="304">
        <f>G276</f>
        <v>35.3</v>
      </c>
    </row>
    <row r="276" spans="1:7" ht="15">
      <c r="A276" s="191" t="s">
        <v>118</v>
      </c>
      <c r="B276" s="188" t="s">
        <v>465</v>
      </c>
      <c r="C276" s="210">
        <v>200</v>
      </c>
      <c r="D276" s="211" t="s">
        <v>132</v>
      </c>
      <c r="E276" s="211"/>
      <c r="F276" s="212">
        <f>F277</f>
        <v>35.3</v>
      </c>
      <c r="G276" s="212">
        <f>G277</f>
        <v>35.3</v>
      </c>
    </row>
    <row r="277" spans="1:7" ht="15">
      <c r="A277" s="191" t="s">
        <v>431</v>
      </c>
      <c r="B277" s="188" t="s">
        <v>465</v>
      </c>
      <c r="C277" s="210">
        <v>200</v>
      </c>
      <c r="D277" s="211" t="s">
        <v>132</v>
      </c>
      <c r="E277" s="194">
        <v>13</v>
      </c>
      <c r="F277" s="286">
        <v>35.3</v>
      </c>
      <c r="G277" s="293">
        <v>35.3</v>
      </c>
    </row>
    <row r="278" spans="1:7" ht="19.5" customHeight="1">
      <c r="A278" s="191" t="s">
        <v>466</v>
      </c>
      <c r="B278" s="188" t="s">
        <v>467</v>
      </c>
      <c r="C278" s="210"/>
      <c r="D278" s="211"/>
      <c r="E278" s="211"/>
      <c r="F278" s="309">
        <f aca="true" t="shared" si="42" ref="F278:G280">F279</f>
        <v>59.3</v>
      </c>
      <c r="G278" s="309">
        <f t="shared" si="42"/>
        <v>59.3</v>
      </c>
    </row>
    <row r="279" spans="1:7" ht="30">
      <c r="A279" s="44" t="s">
        <v>86</v>
      </c>
      <c r="B279" s="188" t="s">
        <v>467</v>
      </c>
      <c r="C279" s="210">
        <v>200</v>
      </c>
      <c r="D279" s="211"/>
      <c r="E279" s="211"/>
      <c r="F279" s="309">
        <f t="shared" si="42"/>
        <v>59.3</v>
      </c>
      <c r="G279" s="309">
        <f t="shared" si="42"/>
        <v>59.3</v>
      </c>
    </row>
    <row r="280" spans="1:7" ht="15">
      <c r="A280" s="44" t="s">
        <v>118</v>
      </c>
      <c r="B280" s="188" t="s">
        <v>467</v>
      </c>
      <c r="C280" s="210">
        <v>200</v>
      </c>
      <c r="D280" s="211" t="s">
        <v>132</v>
      </c>
      <c r="E280" s="211"/>
      <c r="F280" s="303">
        <f t="shared" si="42"/>
        <v>59.3</v>
      </c>
      <c r="G280" s="303">
        <f t="shared" si="42"/>
        <v>59.3</v>
      </c>
    </row>
    <row r="281" spans="1:7" ht="15">
      <c r="A281" s="46" t="s">
        <v>431</v>
      </c>
      <c r="B281" s="188" t="s">
        <v>467</v>
      </c>
      <c r="C281" s="210">
        <v>200</v>
      </c>
      <c r="D281" s="211" t="s">
        <v>132</v>
      </c>
      <c r="E281" s="211">
        <v>13</v>
      </c>
      <c r="F281" s="303">
        <v>59.3</v>
      </c>
      <c r="G281" s="303">
        <v>59.3</v>
      </c>
    </row>
    <row r="282" spans="1:7" ht="45">
      <c r="A282" s="191" t="s">
        <v>468</v>
      </c>
      <c r="B282" s="188" t="s">
        <v>469</v>
      </c>
      <c r="C282" s="210"/>
      <c r="D282" s="211"/>
      <c r="E282" s="211"/>
      <c r="F282" s="303">
        <f aca="true" t="shared" si="43" ref="F282:G284">F283</f>
        <v>0.67</v>
      </c>
      <c r="G282" s="303">
        <f t="shared" si="43"/>
        <v>0.7</v>
      </c>
    </row>
    <row r="283" spans="1:7" ht="30">
      <c r="A283" s="191" t="s">
        <v>86</v>
      </c>
      <c r="B283" s="188" t="s">
        <v>469</v>
      </c>
      <c r="C283" s="210">
        <v>200</v>
      </c>
      <c r="D283" s="211"/>
      <c r="E283" s="211"/>
      <c r="F283" s="303">
        <f t="shared" si="43"/>
        <v>0.67</v>
      </c>
      <c r="G283" s="303">
        <f t="shared" si="43"/>
        <v>0.7</v>
      </c>
    </row>
    <row r="284" spans="1:7" ht="15">
      <c r="A284" s="191" t="s">
        <v>118</v>
      </c>
      <c r="B284" s="188" t="s">
        <v>469</v>
      </c>
      <c r="C284" s="210">
        <v>200</v>
      </c>
      <c r="D284" s="211" t="s">
        <v>132</v>
      </c>
      <c r="E284" s="211"/>
      <c r="F284" s="212">
        <f t="shared" si="43"/>
        <v>0.67</v>
      </c>
      <c r="G284" s="212">
        <f t="shared" si="43"/>
        <v>0.7</v>
      </c>
    </row>
    <row r="285" spans="1:7" ht="15">
      <c r="A285" s="191" t="s">
        <v>431</v>
      </c>
      <c r="B285" s="188" t="s">
        <v>469</v>
      </c>
      <c r="C285" s="210">
        <v>200</v>
      </c>
      <c r="D285" s="211" t="s">
        <v>132</v>
      </c>
      <c r="E285" s="211">
        <v>13</v>
      </c>
      <c r="F285" s="212">
        <v>0.67</v>
      </c>
      <c r="G285" s="212">
        <v>0.7</v>
      </c>
    </row>
    <row r="286" spans="1:7" ht="15">
      <c r="A286" s="191" t="s">
        <v>383</v>
      </c>
      <c r="B286" s="188" t="s">
        <v>470</v>
      </c>
      <c r="C286" s="210"/>
      <c r="D286" s="211"/>
      <c r="E286" s="211"/>
      <c r="F286" s="212">
        <f aca="true" t="shared" si="44" ref="F286:G288">F287</f>
        <v>28322.8</v>
      </c>
      <c r="G286" s="212">
        <f t="shared" si="44"/>
        <v>28822</v>
      </c>
    </row>
    <row r="287" spans="1:7" ht="30">
      <c r="A287" s="191" t="s">
        <v>97</v>
      </c>
      <c r="B287" s="188" t="s">
        <v>470</v>
      </c>
      <c r="C287" s="210">
        <v>600</v>
      </c>
      <c r="D287" s="211"/>
      <c r="E287" s="211"/>
      <c r="F287" s="212">
        <f t="shared" si="44"/>
        <v>28322.8</v>
      </c>
      <c r="G287" s="212">
        <f t="shared" si="44"/>
        <v>28822</v>
      </c>
    </row>
    <row r="288" spans="1:7" ht="15">
      <c r="A288" s="191" t="s">
        <v>118</v>
      </c>
      <c r="B288" s="188" t="s">
        <v>470</v>
      </c>
      <c r="C288" s="210">
        <v>600</v>
      </c>
      <c r="D288" s="211" t="s">
        <v>132</v>
      </c>
      <c r="E288" s="211"/>
      <c r="F288" s="212">
        <f t="shared" si="44"/>
        <v>28322.8</v>
      </c>
      <c r="G288" s="212">
        <f t="shared" si="44"/>
        <v>28822</v>
      </c>
    </row>
    <row r="289" spans="1:7" ht="15">
      <c r="A289" s="191" t="s">
        <v>431</v>
      </c>
      <c r="B289" s="188" t="s">
        <v>470</v>
      </c>
      <c r="C289" s="210">
        <v>600</v>
      </c>
      <c r="D289" s="211" t="s">
        <v>132</v>
      </c>
      <c r="E289" s="194">
        <v>13</v>
      </c>
      <c r="F289" s="293">
        <v>28322.8</v>
      </c>
      <c r="G289" s="295">
        <v>28822</v>
      </c>
    </row>
    <row r="290" spans="1:7" ht="15" hidden="1">
      <c r="A290" s="46" t="s">
        <v>31</v>
      </c>
      <c r="B290" s="188" t="s">
        <v>474</v>
      </c>
      <c r="C290" s="210"/>
      <c r="D290" s="211"/>
      <c r="E290" s="194"/>
      <c r="F290" s="212">
        <f aca="true" t="shared" si="45" ref="F290:G292">F291</f>
        <v>0</v>
      </c>
      <c r="G290" s="212">
        <f t="shared" si="45"/>
        <v>0</v>
      </c>
    </row>
    <row r="291" spans="1:7" ht="15" hidden="1">
      <c r="A291" s="337" t="s">
        <v>427</v>
      </c>
      <c r="B291" s="188" t="s">
        <v>474</v>
      </c>
      <c r="C291" s="210">
        <v>300</v>
      </c>
      <c r="D291" s="211"/>
      <c r="E291" s="194"/>
      <c r="F291" s="212">
        <f t="shared" si="45"/>
        <v>0</v>
      </c>
      <c r="G291" s="212">
        <f t="shared" si="45"/>
        <v>0</v>
      </c>
    </row>
    <row r="292" spans="1:7" ht="17.25" customHeight="1" hidden="1">
      <c r="A292" s="46" t="s">
        <v>196</v>
      </c>
      <c r="B292" s="188" t="s">
        <v>474</v>
      </c>
      <c r="C292" s="210">
        <v>300</v>
      </c>
      <c r="D292" s="211" t="s">
        <v>319</v>
      </c>
      <c r="E292" s="194"/>
      <c r="F292" s="212">
        <f t="shared" si="45"/>
        <v>0</v>
      </c>
      <c r="G292" s="212">
        <f t="shared" si="45"/>
        <v>0</v>
      </c>
    </row>
    <row r="293" spans="1:7" ht="21.75" customHeight="1" hidden="1">
      <c r="A293" s="46" t="s">
        <v>30</v>
      </c>
      <c r="B293" s="188" t="s">
        <v>474</v>
      </c>
      <c r="C293" s="210">
        <v>300</v>
      </c>
      <c r="D293" s="211" t="s">
        <v>319</v>
      </c>
      <c r="E293" s="194" t="s">
        <v>132</v>
      </c>
      <c r="F293" s="91">
        <v>0</v>
      </c>
      <c r="G293" s="295">
        <v>0</v>
      </c>
    </row>
    <row r="294" spans="1:7" ht="45">
      <c r="A294" s="191" t="s">
        <v>330</v>
      </c>
      <c r="B294" s="188" t="s">
        <v>9</v>
      </c>
      <c r="C294" s="210"/>
      <c r="D294" s="211"/>
      <c r="E294" s="211"/>
      <c r="F294" s="212">
        <f aca="true" t="shared" si="46" ref="F294:G296">F295</f>
        <v>6.8</v>
      </c>
      <c r="G294" s="212">
        <f t="shared" si="46"/>
        <v>78.2</v>
      </c>
    </row>
    <row r="295" spans="1:7" ht="15">
      <c r="A295" s="191" t="s">
        <v>329</v>
      </c>
      <c r="B295" s="188" t="s">
        <v>9</v>
      </c>
      <c r="C295" s="210">
        <v>200</v>
      </c>
      <c r="D295" s="211"/>
      <c r="E295" s="211"/>
      <c r="F295" s="304">
        <f t="shared" si="46"/>
        <v>6.8</v>
      </c>
      <c r="G295" s="304">
        <f t="shared" si="46"/>
        <v>78.2</v>
      </c>
    </row>
    <row r="296" spans="1:7" ht="30">
      <c r="A296" s="191" t="s">
        <v>86</v>
      </c>
      <c r="B296" s="188" t="s">
        <v>9</v>
      </c>
      <c r="C296" s="210">
        <v>200</v>
      </c>
      <c r="D296" s="211" t="s">
        <v>132</v>
      </c>
      <c r="E296" s="194"/>
      <c r="F296" s="212">
        <f t="shared" si="46"/>
        <v>6.8</v>
      </c>
      <c r="G296" s="212">
        <f t="shared" si="46"/>
        <v>78.2</v>
      </c>
    </row>
    <row r="297" spans="1:7" ht="15">
      <c r="A297" s="191" t="s">
        <v>118</v>
      </c>
      <c r="B297" s="188" t="s">
        <v>9</v>
      </c>
      <c r="C297" s="210">
        <v>200</v>
      </c>
      <c r="D297" s="211" t="s">
        <v>132</v>
      </c>
      <c r="E297" s="211" t="s">
        <v>140</v>
      </c>
      <c r="F297" s="293">
        <v>6.8</v>
      </c>
      <c r="G297" s="293">
        <v>78.2</v>
      </c>
    </row>
    <row r="298" spans="1:7" ht="30">
      <c r="A298" s="191" t="s">
        <v>61</v>
      </c>
      <c r="B298" s="188" t="s">
        <v>471</v>
      </c>
      <c r="C298" s="210"/>
      <c r="D298" s="211"/>
      <c r="E298" s="211"/>
      <c r="F298" s="304">
        <f aca="true" t="shared" si="47" ref="F298:G300">F299</f>
        <v>4196.3</v>
      </c>
      <c r="G298" s="304">
        <f t="shared" si="47"/>
        <v>4598.9</v>
      </c>
    </row>
    <row r="299" spans="1:7" ht="15">
      <c r="A299" s="191" t="s">
        <v>197</v>
      </c>
      <c r="B299" s="188" t="s">
        <v>471</v>
      </c>
      <c r="C299" s="210">
        <v>500</v>
      </c>
      <c r="D299" s="211"/>
      <c r="E299" s="194"/>
      <c r="F299" s="212">
        <f t="shared" si="47"/>
        <v>4196.3</v>
      </c>
      <c r="G299" s="212">
        <f t="shared" si="47"/>
        <v>4598.9</v>
      </c>
    </row>
    <row r="300" spans="1:7" ht="15">
      <c r="A300" s="191" t="s">
        <v>56</v>
      </c>
      <c r="B300" s="188" t="s">
        <v>471</v>
      </c>
      <c r="C300" s="210">
        <v>500</v>
      </c>
      <c r="D300" s="211" t="s">
        <v>134</v>
      </c>
      <c r="E300" s="211"/>
      <c r="F300" s="212">
        <f t="shared" si="47"/>
        <v>4196.3</v>
      </c>
      <c r="G300" s="212">
        <f t="shared" si="47"/>
        <v>4598.9</v>
      </c>
    </row>
    <row r="301" spans="1:7" ht="15">
      <c r="A301" s="191" t="s">
        <v>60</v>
      </c>
      <c r="B301" s="188" t="s">
        <v>471</v>
      </c>
      <c r="C301" s="210">
        <v>500</v>
      </c>
      <c r="D301" s="194" t="s">
        <v>134</v>
      </c>
      <c r="E301" s="194" t="s">
        <v>138</v>
      </c>
      <c r="F301" s="329">
        <v>4196.3</v>
      </c>
      <c r="G301" s="329">
        <v>4598.9</v>
      </c>
    </row>
    <row r="302" spans="1:7" ht="15">
      <c r="A302" s="191" t="s">
        <v>183</v>
      </c>
      <c r="B302" s="188" t="s">
        <v>472</v>
      </c>
      <c r="C302" s="210"/>
      <c r="D302" s="194"/>
      <c r="E302" s="194"/>
      <c r="F302" s="212">
        <f>F303+F306</f>
        <v>1645.2</v>
      </c>
      <c r="G302" s="212">
        <f>G303+G306</f>
        <v>1702.9</v>
      </c>
    </row>
    <row r="303" spans="1:7" ht="60">
      <c r="A303" s="191" t="s">
        <v>85</v>
      </c>
      <c r="B303" s="188" t="s">
        <v>472</v>
      </c>
      <c r="C303" s="210">
        <v>100</v>
      </c>
      <c r="D303" s="194"/>
      <c r="E303" s="211"/>
      <c r="F303" s="212">
        <f>F304</f>
        <v>1114.5</v>
      </c>
      <c r="G303" s="212">
        <f>G304</f>
        <v>1172.2</v>
      </c>
    </row>
    <row r="304" spans="1:7" ht="15">
      <c r="A304" s="191" t="s">
        <v>118</v>
      </c>
      <c r="B304" s="188" t="s">
        <v>472</v>
      </c>
      <c r="C304" s="210">
        <v>100</v>
      </c>
      <c r="D304" s="194" t="s">
        <v>132</v>
      </c>
      <c r="E304" s="194"/>
      <c r="F304" s="212">
        <f>F305</f>
        <v>1114.5</v>
      </c>
      <c r="G304" s="212">
        <f>G305</f>
        <v>1172.2</v>
      </c>
    </row>
    <row r="305" spans="1:7" ht="15">
      <c r="A305" s="191" t="s">
        <v>431</v>
      </c>
      <c r="B305" s="188" t="s">
        <v>472</v>
      </c>
      <c r="C305" s="210">
        <v>100</v>
      </c>
      <c r="D305" s="194" t="s">
        <v>132</v>
      </c>
      <c r="E305" s="194">
        <v>13</v>
      </c>
      <c r="F305" s="295">
        <v>1114.5</v>
      </c>
      <c r="G305" s="295">
        <v>1172.2</v>
      </c>
    </row>
    <row r="306" spans="1:7" ht="30">
      <c r="A306" s="191" t="s">
        <v>86</v>
      </c>
      <c r="B306" s="188" t="s">
        <v>472</v>
      </c>
      <c r="C306" s="210">
        <v>200</v>
      </c>
      <c r="D306" s="194"/>
      <c r="E306" s="194"/>
      <c r="F306" s="212">
        <f>F307</f>
        <v>530.7</v>
      </c>
      <c r="G306" s="212">
        <f>G307</f>
        <v>530.7</v>
      </c>
    </row>
    <row r="307" spans="1:7" ht="15">
      <c r="A307" s="191" t="s">
        <v>118</v>
      </c>
      <c r="B307" s="188" t="s">
        <v>472</v>
      </c>
      <c r="C307" s="210">
        <v>200</v>
      </c>
      <c r="D307" s="194" t="s">
        <v>132</v>
      </c>
      <c r="E307" s="211"/>
      <c r="F307" s="212">
        <f>F308</f>
        <v>530.7</v>
      </c>
      <c r="G307" s="212">
        <f>G308</f>
        <v>530.7</v>
      </c>
    </row>
    <row r="308" spans="1:7" ht="15">
      <c r="A308" s="191" t="s">
        <v>431</v>
      </c>
      <c r="B308" s="188" t="s">
        <v>472</v>
      </c>
      <c r="C308" s="210">
        <v>200</v>
      </c>
      <c r="D308" s="194" t="s">
        <v>132</v>
      </c>
      <c r="E308" s="194">
        <v>13</v>
      </c>
      <c r="F308" s="212">
        <v>530.7</v>
      </c>
      <c r="G308" s="212">
        <v>530.7</v>
      </c>
    </row>
    <row r="309" spans="1:7" ht="75">
      <c r="A309" s="339" t="s">
        <v>475</v>
      </c>
      <c r="B309" s="340" t="s">
        <v>476</v>
      </c>
      <c r="C309" s="210"/>
      <c r="D309" s="194"/>
      <c r="E309" s="194"/>
      <c r="F309" s="212">
        <f aca="true" t="shared" si="48" ref="F309:G311">F310</f>
        <v>24433.5</v>
      </c>
      <c r="G309" s="212">
        <f t="shared" si="48"/>
        <v>25465.6</v>
      </c>
    </row>
    <row r="310" spans="1:7" ht="15">
      <c r="A310" s="191" t="s">
        <v>197</v>
      </c>
      <c r="B310" s="341" t="s">
        <v>476</v>
      </c>
      <c r="C310" s="47">
        <v>500</v>
      </c>
      <c r="D310" s="47"/>
      <c r="E310" s="232"/>
      <c r="F310" s="303">
        <f t="shared" si="48"/>
        <v>24433.5</v>
      </c>
      <c r="G310" s="303">
        <f t="shared" si="48"/>
        <v>25465.6</v>
      </c>
    </row>
    <row r="311" spans="1:7" ht="30">
      <c r="A311" s="191" t="s">
        <v>80</v>
      </c>
      <c r="B311" s="341" t="s">
        <v>476</v>
      </c>
      <c r="C311" s="47">
        <v>500</v>
      </c>
      <c r="D311" s="47">
        <v>14</v>
      </c>
      <c r="E311" s="47"/>
      <c r="F311" s="304">
        <f t="shared" si="48"/>
        <v>24433.5</v>
      </c>
      <c r="G311" s="304">
        <f t="shared" si="48"/>
        <v>25465.6</v>
      </c>
    </row>
    <row r="312" spans="1:7" ht="30">
      <c r="A312" s="342" t="s">
        <v>479</v>
      </c>
      <c r="B312" s="341" t="s">
        <v>476</v>
      </c>
      <c r="C312" s="47">
        <v>500</v>
      </c>
      <c r="D312" s="47">
        <v>14</v>
      </c>
      <c r="E312" s="47" t="s">
        <v>132</v>
      </c>
      <c r="F312" s="371">
        <v>24433.5</v>
      </c>
      <c r="G312" s="376">
        <v>25465.6</v>
      </c>
    </row>
    <row r="313" spans="1:7" ht="80.25" customHeight="1">
      <c r="A313" s="342" t="s">
        <v>478</v>
      </c>
      <c r="B313" s="188" t="s">
        <v>0</v>
      </c>
      <c r="C313" s="47"/>
      <c r="D313" s="47"/>
      <c r="E313" s="47"/>
      <c r="F313" s="303">
        <f aca="true" t="shared" si="49" ref="F313:G315">F314</f>
        <v>834.3</v>
      </c>
      <c r="G313" s="303">
        <f t="shared" si="49"/>
        <v>244.5</v>
      </c>
    </row>
    <row r="314" spans="1:7" ht="15">
      <c r="A314" s="223" t="s">
        <v>197</v>
      </c>
      <c r="B314" s="47" t="s">
        <v>0</v>
      </c>
      <c r="C314" s="47">
        <v>500</v>
      </c>
      <c r="D314" s="47"/>
      <c r="E314" s="47"/>
      <c r="F314" s="304">
        <f t="shared" si="49"/>
        <v>834.3</v>
      </c>
      <c r="G314" s="304">
        <f t="shared" si="49"/>
        <v>244.5</v>
      </c>
    </row>
    <row r="315" spans="1:7" ht="26.25">
      <c r="A315" s="223" t="s">
        <v>80</v>
      </c>
      <c r="B315" s="47" t="s">
        <v>0</v>
      </c>
      <c r="C315" s="47">
        <v>500</v>
      </c>
      <c r="D315" s="47">
        <v>14</v>
      </c>
      <c r="E315" s="47"/>
      <c r="F315" s="303">
        <f t="shared" si="49"/>
        <v>834.3</v>
      </c>
      <c r="G315" s="303">
        <f t="shared" si="49"/>
        <v>244.5</v>
      </c>
    </row>
    <row r="316" spans="1:7" ht="26.25">
      <c r="A316" s="223" t="s">
        <v>473</v>
      </c>
      <c r="B316" s="47" t="s">
        <v>0</v>
      </c>
      <c r="C316" s="47">
        <v>500</v>
      </c>
      <c r="D316" s="47">
        <v>14</v>
      </c>
      <c r="E316" s="47" t="s">
        <v>132</v>
      </c>
      <c r="F316" s="296">
        <v>834.3</v>
      </c>
      <c r="G316" s="361">
        <v>244.5</v>
      </c>
    </row>
    <row r="317" spans="1:7" ht="15">
      <c r="A317" s="223" t="s">
        <v>399</v>
      </c>
      <c r="B317" s="47" t="s">
        <v>1</v>
      </c>
      <c r="C317" s="47"/>
      <c r="D317" s="47"/>
      <c r="E317" s="47"/>
      <c r="F317" s="303">
        <f aca="true" t="shared" si="50" ref="F317:G319">F318</f>
        <v>192.3</v>
      </c>
      <c r="G317" s="303">
        <f t="shared" si="50"/>
        <v>192.3</v>
      </c>
    </row>
    <row r="318" spans="1:7" ht="26.25">
      <c r="A318" s="223" t="s">
        <v>86</v>
      </c>
      <c r="B318" s="47" t="s">
        <v>1</v>
      </c>
      <c r="C318" s="47">
        <v>200</v>
      </c>
      <c r="D318" s="47"/>
      <c r="E318" s="47"/>
      <c r="F318" s="304">
        <f t="shared" si="50"/>
        <v>192.3</v>
      </c>
      <c r="G318" s="304">
        <f t="shared" si="50"/>
        <v>192.3</v>
      </c>
    </row>
    <row r="319" spans="1:7" ht="15">
      <c r="A319" s="223" t="s">
        <v>194</v>
      </c>
      <c r="B319" s="47" t="s">
        <v>1</v>
      </c>
      <c r="C319" s="47">
        <v>200</v>
      </c>
      <c r="D319" s="47" t="s">
        <v>136</v>
      </c>
      <c r="E319" s="47"/>
      <c r="F319" s="303">
        <f t="shared" si="50"/>
        <v>192.3</v>
      </c>
      <c r="G319" s="303">
        <f t="shared" si="50"/>
        <v>192.3</v>
      </c>
    </row>
    <row r="320" spans="1:7" ht="15">
      <c r="A320" s="223" t="s">
        <v>400</v>
      </c>
      <c r="B320" s="47" t="s">
        <v>1</v>
      </c>
      <c r="C320" s="47">
        <v>200</v>
      </c>
      <c r="D320" s="47" t="s">
        <v>136</v>
      </c>
      <c r="E320" s="47" t="s">
        <v>137</v>
      </c>
      <c r="F320" s="303">
        <v>192.3</v>
      </c>
      <c r="G320" s="303">
        <v>192.3</v>
      </c>
    </row>
    <row r="321" spans="1:7" ht="39">
      <c r="A321" s="223" t="s">
        <v>365</v>
      </c>
      <c r="B321" s="47" t="s">
        <v>253</v>
      </c>
      <c r="C321" s="47"/>
      <c r="D321" s="47"/>
      <c r="E321" s="47"/>
      <c r="F321" s="303">
        <f aca="true" t="shared" si="51" ref="F321:G323">F322</f>
        <v>119.5</v>
      </c>
      <c r="G321" s="303">
        <f t="shared" si="51"/>
        <v>119.5</v>
      </c>
    </row>
    <row r="322" spans="1:7" ht="26.25">
      <c r="A322" s="223" t="s">
        <v>86</v>
      </c>
      <c r="B322" s="47" t="s">
        <v>253</v>
      </c>
      <c r="C322" s="47">
        <v>200</v>
      </c>
      <c r="D322" s="47"/>
      <c r="E322" s="47"/>
      <c r="F322" s="303">
        <f t="shared" si="51"/>
        <v>119.5</v>
      </c>
      <c r="G322" s="303">
        <f t="shared" si="51"/>
        <v>119.5</v>
      </c>
    </row>
    <row r="323" spans="1:7" ht="17.25" customHeight="1">
      <c r="A323" s="223" t="s">
        <v>118</v>
      </c>
      <c r="B323" s="47" t="s">
        <v>253</v>
      </c>
      <c r="C323" s="47">
        <v>200</v>
      </c>
      <c r="D323" s="47" t="s">
        <v>132</v>
      </c>
      <c r="E323" s="47"/>
      <c r="F323" s="303">
        <f t="shared" si="51"/>
        <v>119.5</v>
      </c>
      <c r="G323" s="303">
        <f t="shared" si="51"/>
        <v>119.5</v>
      </c>
    </row>
    <row r="324" spans="1:7" ht="15">
      <c r="A324" s="223" t="s">
        <v>192</v>
      </c>
      <c r="B324" s="47" t="s">
        <v>253</v>
      </c>
      <c r="C324" s="47">
        <v>200</v>
      </c>
      <c r="D324" s="47" t="s">
        <v>132</v>
      </c>
      <c r="E324" s="47" t="s">
        <v>84</v>
      </c>
      <c r="F324" s="303">
        <v>119.5</v>
      </c>
      <c r="G324" s="303">
        <v>119.5</v>
      </c>
    </row>
    <row r="325" spans="1:7" ht="15">
      <c r="A325" s="223" t="s">
        <v>367</v>
      </c>
      <c r="B325" s="47" t="s">
        <v>368</v>
      </c>
      <c r="C325" s="47"/>
      <c r="D325" s="47"/>
      <c r="E325" s="47"/>
      <c r="F325" s="303">
        <f aca="true" t="shared" si="52" ref="F325:G327">F326</f>
        <v>429</v>
      </c>
      <c r="G325" s="303">
        <f t="shared" si="52"/>
        <v>429</v>
      </c>
    </row>
    <row r="326" spans="1:7" ht="26.25">
      <c r="A326" s="223" t="s">
        <v>86</v>
      </c>
      <c r="B326" s="47" t="s">
        <v>368</v>
      </c>
      <c r="C326" s="47">
        <v>200</v>
      </c>
      <c r="D326" s="47"/>
      <c r="E326" s="47"/>
      <c r="F326" s="303">
        <f t="shared" si="52"/>
        <v>429</v>
      </c>
      <c r="G326" s="303">
        <f t="shared" si="52"/>
        <v>429</v>
      </c>
    </row>
    <row r="327" spans="1:7" ht="15">
      <c r="A327" s="223" t="s">
        <v>118</v>
      </c>
      <c r="B327" s="47" t="s">
        <v>368</v>
      </c>
      <c r="C327" s="47">
        <v>200</v>
      </c>
      <c r="D327" s="47" t="s">
        <v>132</v>
      </c>
      <c r="E327" s="47"/>
      <c r="F327" s="303">
        <f t="shared" si="52"/>
        <v>429</v>
      </c>
      <c r="G327" s="303">
        <f t="shared" si="52"/>
        <v>429</v>
      </c>
    </row>
    <row r="328" spans="1:7" ht="15">
      <c r="A328" s="223" t="s">
        <v>431</v>
      </c>
      <c r="B328" s="47" t="s">
        <v>368</v>
      </c>
      <c r="C328" s="47">
        <v>200</v>
      </c>
      <c r="D328" s="47" t="s">
        <v>132</v>
      </c>
      <c r="E328" s="47" t="s">
        <v>84</v>
      </c>
      <c r="F328" s="303">
        <v>429</v>
      </c>
      <c r="G328" s="303">
        <v>429</v>
      </c>
    </row>
    <row r="329" spans="1:7" ht="26.25">
      <c r="A329" s="223" t="s">
        <v>459</v>
      </c>
      <c r="B329" s="47" t="s">
        <v>11</v>
      </c>
      <c r="C329" s="47"/>
      <c r="D329" s="47"/>
      <c r="E329" s="47"/>
      <c r="F329" s="303">
        <f aca="true" t="shared" si="53" ref="F329:G331">F330</f>
        <v>38422.7</v>
      </c>
      <c r="G329" s="303">
        <f t="shared" si="53"/>
        <v>39606.2</v>
      </c>
    </row>
    <row r="330" spans="1:7" ht="26.25" customHeight="1">
      <c r="A330" s="223" t="s">
        <v>86</v>
      </c>
      <c r="B330" s="47" t="s">
        <v>11</v>
      </c>
      <c r="C330" s="47">
        <v>200</v>
      </c>
      <c r="D330" s="47"/>
      <c r="E330" s="47"/>
      <c r="F330" s="303">
        <f t="shared" si="53"/>
        <v>38422.7</v>
      </c>
      <c r="G330" s="303">
        <f t="shared" si="53"/>
        <v>39606.2</v>
      </c>
    </row>
    <row r="331" spans="1:7" ht="15">
      <c r="A331" s="46" t="s">
        <v>194</v>
      </c>
      <c r="B331" s="96" t="s">
        <v>11</v>
      </c>
      <c r="C331" s="210">
        <v>200</v>
      </c>
      <c r="D331" s="194" t="s">
        <v>136</v>
      </c>
      <c r="E331" s="194"/>
      <c r="F331" s="212">
        <f t="shared" si="53"/>
        <v>38422.7</v>
      </c>
      <c r="G331" s="212">
        <f t="shared" si="53"/>
        <v>39606.2</v>
      </c>
    </row>
    <row r="332" spans="1:7" ht="15">
      <c r="A332" s="46" t="s">
        <v>94</v>
      </c>
      <c r="B332" s="96" t="s">
        <v>11</v>
      </c>
      <c r="C332" s="210">
        <v>200</v>
      </c>
      <c r="D332" s="194" t="s">
        <v>136</v>
      </c>
      <c r="E332" s="194" t="s">
        <v>131</v>
      </c>
      <c r="F332" s="296">
        <v>38422.7</v>
      </c>
      <c r="G332" s="296">
        <v>39606.2</v>
      </c>
    </row>
    <row r="333" spans="1:7" ht="14.25">
      <c r="A333" s="165" t="s">
        <v>361</v>
      </c>
      <c r="B333" s="232"/>
      <c r="C333" s="232"/>
      <c r="D333" s="232"/>
      <c r="E333" s="232"/>
      <c r="F333" s="302">
        <f>F329+F325+F321+F317+F313+F309+F294+F286+F282+F278+F271+F264+F260+F256+F246+F240+F234+F229+F224+F220+F216+F212+F208+F203+F200+F197+F191+F186+F178+F174+F165+F158+F152+F147+F142+F135+F119+F114+F105+F101+F97+F93+F87+F83+F72+F68+F64+F59+F55+F51+F44+F40+F35+F31+F17+F12+F302+F298</f>
        <v>1238756.0699999998</v>
      </c>
      <c r="G333" s="302">
        <f>G329+G325+G321+G317+G313+G309+G294+G286+G282+G278+G271+G264+G260+G256+G246+G240+G234+G229+G224+G220+G216+G212+G208+G203+G200+G197+G191+G186+G178+G174+G165+G158+G152+G147+G142+G135+G119+G114+G105+G101+G97+G93+G87+G83+G72+G68+G64+G59+G55+G51+G44+G40+G35+G31+G17+G12+G302+G298</f>
        <v>1238691.4999999998</v>
      </c>
    </row>
    <row r="334" spans="1:7" ht="15" hidden="1">
      <c r="A334" s="268" t="s">
        <v>347</v>
      </c>
      <c r="B334" s="266"/>
      <c r="C334" s="266"/>
      <c r="D334" s="266"/>
      <c r="E334" s="266"/>
      <c r="F334" s="212">
        <v>18100</v>
      </c>
      <c r="G334" s="212">
        <v>36500</v>
      </c>
    </row>
    <row r="335" spans="1:7" ht="14.25" hidden="1">
      <c r="A335" s="270" t="s">
        <v>360</v>
      </c>
      <c r="B335" s="271"/>
      <c r="C335" s="271"/>
      <c r="D335" s="271"/>
      <c r="E335" s="271"/>
      <c r="F335" s="302">
        <f>F333+F334</f>
        <v>1256856.0699999998</v>
      </c>
      <c r="G335" s="302">
        <f>G333+G334</f>
        <v>1275191.4999999998</v>
      </c>
    </row>
    <row r="336" spans="6:7" ht="15" hidden="1">
      <c r="F336" s="124" t="s">
        <v>268</v>
      </c>
      <c r="G336" s="40">
        <v>986986.92</v>
      </c>
    </row>
    <row r="337" spans="6:7" ht="12.75" hidden="1">
      <c r="F337" s="208">
        <f>F335-F336</f>
        <v>273578.0499999998</v>
      </c>
      <c r="G337" s="208">
        <f>G335-G336</f>
        <v>288204.5799999997</v>
      </c>
    </row>
    <row r="338" spans="6:7" ht="15">
      <c r="F338" s="124"/>
      <c r="G338" s="40"/>
    </row>
    <row r="339" spans="6:7" ht="12.75">
      <c r="F339" s="129"/>
      <c r="G339" s="129"/>
    </row>
  </sheetData>
  <sheetProtection/>
  <mergeCells count="7">
    <mergeCell ref="A7:F7"/>
    <mergeCell ref="A9:A10"/>
    <mergeCell ref="B9:B10"/>
    <mergeCell ref="C9:C10"/>
    <mergeCell ref="D9:D10"/>
    <mergeCell ref="E9:E10"/>
    <mergeCell ref="F9:G9"/>
  </mergeCells>
  <printOptions/>
  <pageMargins left="0.7086614173228347" right="0.7086614173228347" top="0.35433070866141736" bottom="0.1968503937007874" header="0.31496062992125984" footer="0.31496062992125984"/>
  <pageSetup fitToHeight="9" fitToWidth="1" orientation="portrait" paperSize="9" scale="69" r:id="rId1"/>
  <rowBreaks count="2" manualBreakCount="2">
    <brk id="261" max="6" man="1"/>
    <brk id="3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B14" sqref="B14"/>
    </sheetView>
  </sheetViews>
  <sheetFormatPr defaultColWidth="10.75390625" defaultRowHeight="12.75"/>
  <cols>
    <col min="1" max="1" width="63.00390625" style="4" customWidth="1"/>
    <col min="2" max="2" width="18.25390625" style="4" customWidth="1"/>
    <col min="3" max="4" width="10.75390625" style="3" customWidth="1"/>
    <col min="5" max="16384" width="10.75390625" style="3" customWidth="1"/>
  </cols>
  <sheetData>
    <row r="1" ht="15.75">
      <c r="B1" s="385" t="s">
        <v>243</v>
      </c>
    </row>
    <row r="2" ht="15.75">
      <c r="B2" s="385" t="s">
        <v>607</v>
      </c>
    </row>
    <row r="3" ht="15.75">
      <c r="B3" s="386" t="s">
        <v>608</v>
      </c>
    </row>
    <row r="4" ht="15.75">
      <c r="B4" s="386" t="s">
        <v>539</v>
      </c>
    </row>
    <row r="5" ht="15.75">
      <c r="B5" s="386"/>
    </row>
    <row r="6" ht="15.75">
      <c r="B6" s="385" t="s">
        <v>110</v>
      </c>
    </row>
    <row r="7" spans="1:2" ht="15.75">
      <c r="A7" s="462" t="s">
        <v>634</v>
      </c>
      <c r="B7" s="462"/>
    </row>
    <row r="8" spans="1:3" ht="15.75">
      <c r="A8" s="462" t="s">
        <v>601</v>
      </c>
      <c r="B8" s="462"/>
      <c r="C8" s="13"/>
    </row>
    <row r="9" spans="1:3" ht="15.75">
      <c r="A9" s="462" t="s">
        <v>635</v>
      </c>
      <c r="B9" s="462"/>
      <c r="C9" s="29"/>
    </row>
    <row r="10" spans="1:3" ht="15.75">
      <c r="A10" s="463" t="s">
        <v>636</v>
      </c>
      <c r="B10" s="463"/>
      <c r="C10" s="29"/>
    </row>
    <row r="11" spans="1:2" ht="15.75">
      <c r="A11" s="463" t="s">
        <v>605</v>
      </c>
      <c r="B11" s="433"/>
    </row>
    <row r="12" ht="15.75">
      <c r="B12" s="390" t="s">
        <v>141</v>
      </c>
    </row>
    <row r="13" spans="1:2" ht="15" customHeight="1">
      <c r="A13" s="403" t="s">
        <v>182</v>
      </c>
      <c r="B13" s="384" t="s">
        <v>113</v>
      </c>
    </row>
    <row r="14" spans="1:2" ht="24" customHeight="1">
      <c r="A14" s="75" t="s">
        <v>145</v>
      </c>
      <c r="B14" s="401">
        <v>1624</v>
      </c>
    </row>
    <row r="15" spans="1:2" ht="24" customHeight="1">
      <c r="A15" s="75" t="s">
        <v>556</v>
      </c>
      <c r="B15" s="402">
        <f>SUM(B14)</f>
        <v>1624</v>
      </c>
    </row>
  </sheetData>
  <sheetProtection/>
  <mergeCells count="5">
    <mergeCell ref="A7:B7"/>
    <mergeCell ref="A8:B8"/>
    <mergeCell ref="A9:B9"/>
    <mergeCell ref="A11:B11"/>
    <mergeCell ref="A10:B10"/>
  </mergeCells>
  <printOptions/>
  <pageMargins left="0.75" right="0.75" top="1" bottom="1" header="0.5" footer="0.5"/>
  <pageSetup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B16" sqref="B16"/>
    </sheetView>
  </sheetViews>
  <sheetFormatPr defaultColWidth="10.75390625" defaultRowHeight="12.75"/>
  <cols>
    <col min="1" max="1" width="51.625" style="4" customWidth="1"/>
    <col min="2" max="2" width="12.625" style="4" customWidth="1"/>
    <col min="3" max="4" width="10.75390625" style="3" customWidth="1"/>
    <col min="5" max="16384" width="10.75390625" style="3" customWidth="1"/>
  </cols>
  <sheetData>
    <row r="1" spans="2:3" ht="15.75">
      <c r="B1" s="3"/>
      <c r="C1" s="385" t="s">
        <v>395</v>
      </c>
    </row>
    <row r="2" ht="15.75">
      <c r="B2" s="385"/>
    </row>
    <row r="3" spans="1:3" ht="15.75">
      <c r="A3" s="462" t="s">
        <v>634</v>
      </c>
      <c r="B3" s="462"/>
      <c r="C3" s="462"/>
    </row>
    <row r="4" spans="1:3" ht="15.75">
      <c r="A4" s="462" t="s">
        <v>601</v>
      </c>
      <c r="B4" s="462"/>
      <c r="C4" s="462"/>
    </row>
    <row r="5" spans="1:3" ht="15.75">
      <c r="A5" s="462" t="s">
        <v>635</v>
      </c>
      <c r="B5" s="462"/>
      <c r="C5" s="462"/>
    </row>
    <row r="6" spans="1:3" ht="15.75">
      <c r="A6" s="463" t="s">
        <v>636</v>
      </c>
      <c r="B6" s="463"/>
      <c r="C6" s="463"/>
    </row>
    <row r="7" spans="1:3" ht="15.75">
      <c r="A7" s="463" t="s">
        <v>606</v>
      </c>
      <c r="B7" s="463"/>
      <c r="C7" s="463"/>
    </row>
    <row r="8" ht="15.75">
      <c r="C8" s="390" t="s">
        <v>141</v>
      </c>
    </row>
    <row r="9" spans="1:3" ht="15.75" customHeight="1">
      <c r="A9" s="464" t="s">
        <v>182</v>
      </c>
      <c r="B9" s="384" t="s">
        <v>113</v>
      </c>
      <c r="C9" s="384" t="s">
        <v>113</v>
      </c>
    </row>
    <row r="10" spans="1:3" ht="15.75" customHeight="1">
      <c r="A10" s="465"/>
      <c r="B10" s="384" t="s">
        <v>602</v>
      </c>
      <c r="C10" s="384" t="s">
        <v>603</v>
      </c>
    </row>
    <row r="11" spans="1:3" ht="23.25" customHeight="1">
      <c r="A11" s="75" t="s">
        <v>145</v>
      </c>
      <c r="B11" s="401">
        <v>1624</v>
      </c>
      <c r="C11" s="401">
        <v>1624</v>
      </c>
    </row>
    <row r="12" spans="1:3" ht="23.25" customHeight="1">
      <c r="A12" s="75" t="s">
        <v>556</v>
      </c>
      <c r="B12" s="249">
        <f>SUM(B11)</f>
        <v>1624</v>
      </c>
      <c r="C12" s="249">
        <f>SUM(C11)</f>
        <v>1624</v>
      </c>
    </row>
  </sheetData>
  <sheetProtection/>
  <mergeCells count="6">
    <mergeCell ref="A9:A10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">
      <selection activeCell="B14" sqref="B14"/>
    </sheetView>
  </sheetViews>
  <sheetFormatPr defaultColWidth="10.75390625" defaultRowHeight="12.75"/>
  <cols>
    <col min="1" max="1" width="63.00390625" style="4" customWidth="1"/>
    <col min="2" max="2" width="18.25390625" style="4" customWidth="1"/>
    <col min="3" max="4" width="10.75390625" style="3" customWidth="1"/>
    <col min="5" max="16384" width="10.75390625" style="3" customWidth="1"/>
  </cols>
  <sheetData>
    <row r="1" ht="15.75">
      <c r="B1" s="385" t="s">
        <v>242</v>
      </c>
    </row>
    <row r="2" ht="15.75">
      <c r="B2" s="385" t="s">
        <v>607</v>
      </c>
    </row>
    <row r="3" ht="15.75">
      <c r="B3" s="386" t="s">
        <v>608</v>
      </c>
    </row>
    <row r="4" ht="15.75">
      <c r="B4" s="386" t="s">
        <v>539</v>
      </c>
    </row>
    <row r="5" ht="15.75">
      <c r="B5" s="386"/>
    </row>
    <row r="6" ht="15.75">
      <c r="B6" s="385" t="s">
        <v>110</v>
      </c>
    </row>
    <row r="7" spans="1:2" ht="15.75">
      <c r="A7" s="462" t="s">
        <v>555</v>
      </c>
      <c r="B7" s="433"/>
    </row>
    <row r="8" spans="1:3" ht="15.75">
      <c r="A8" s="462" t="s">
        <v>601</v>
      </c>
      <c r="B8" s="433"/>
      <c r="C8" s="13"/>
    </row>
    <row r="9" spans="1:3" ht="15.75">
      <c r="A9" s="462" t="s">
        <v>635</v>
      </c>
      <c r="B9" s="433"/>
      <c r="C9" s="29"/>
    </row>
    <row r="10" spans="1:3" ht="30.75" customHeight="1">
      <c r="A10" s="466" t="s">
        <v>637</v>
      </c>
      <c r="B10" s="466"/>
      <c r="C10" s="29"/>
    </row>
    <row r="11" spans="1:2" ht="15.75">
      <c r="A11" s="463" t="s">
        <v>605</v>
      </c>
      <c r="B11" s="433"/>
    </row>
    <row r="12" ht="15.75">
      <c r="B12" s="390" t="s">
        <v>141</v>
      </c>
    </row>
    <row r="13" spans="1:2" ht="15.75" customHeight="1">
      <c r="A13" s="403" t="s">
        <v>182</v>
      </c>
      <c r="B13" s="384" t="s">
        <v>113</v>
      </c>
    </row>
    <row r="14" spans="1:2" ht="15.75">
      <c r="A14" s="75" t="s">
        <v>165</v>
      </c>
      <c r="B14" s="387">
        <v>2383.1</v>
      </c>
    </row>
    <row r="15" spans="1:2" ht="15.75">
      <c r="A15" s="75" t="s">
        <v>167</v>
      </c>
      <c r="B15" s="387">
        <v>296.2</v>
      </c>
    </row>
    <row r="16" spans="1:2" ht="15.75">
      <c r="A16" s="75" t="s">
        <v>171</v>
      </c>
      <c r="B16" s="387">
        <v>259.4</v>
      </c>
    </row>
    <row r="17" spans="1:2" ht="15.75">
      <c r="A17" s="75" t="s">
        <v>178</v>
      </c>
      <c r="B17" s="249">
        <v>4.3</v>
      </c>
    </row>
    <row r="18" spans="1:2" ht="15.75">
      <c r="A18" s="75" t="s">
        <v>556</v>
      </c>
      <c r="B18" s="249">
        <f>SUM(B14:B17)</f>
        <v>2943</v>
      </c>
    </row>
  </sheetData>
  <sheetProtection/>
  <mergeCells count="5">
    <mergeCell ref="A7:B7"/>
    <mergeCell ref="A8:B8"/>
    <mergeCell ref="A9:B9"/>
    <mergeCell ref="A11:B11"/>
    <mergeCell ref="A10:B10"/>
  </mergeCells>
  <printOptions/>
  <pageMargins left="0.75" right="0.75" top="1" bottom="1" header="0.5" footer="0.5"/>
  <pageSetup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F26" sqref="F26"/>
    </sheetView>
  </sheetViews>
  <sheetFormatPr defaultColWidth="10.75390625" defaultRowHeight="12.75"/>
  <cols>
    <col min="1" max="1" width="51.625" style="4" customWidth="1"/>
    <col min="2" max="2" width="12.625" style="4" customWidth="1"/>
    <col min="3" max="4" width="10.75390625" style="3" customWidth="1"/>
    <col min="5" max="16384" width="10.75390625" style="3" customWidth="1"/>
  </cols>
  <sheetData>
    <row r="1" spans="2:3" ht="15.75">
      <c r="B1" s="3"/>
      <c r="C1" s="385" t="s">
        <v>395</v>
      </c>
    </row>
    <row r="2" ht="15.75">
      <c r="B2" s="385"/>
    </row>
    <row r="3" spans="1:3" ht="15.75">
      <c r="A3" s="462" t="s">
        <v>555</v>
      </c>
      <c r="B3" s="462"/>
      <c r="C3" s="462"/>
    </row>
    <row r="4" spans="1:3" ht="15.75">
      <c r="A4" s="462" t="s">
        <v>601</v>
      </c>
      <c r="B4" s="462"/>
      <c r="C4" s="462"/>
    </row>
    <row r="5" spans="1:3" ht="15.75">
      <c r="A5" s="462" t="s">
        <v>635</v>
      </c>
      <c r="B5" s="462"/>
      <c r="C5" s="462"/>
    </row>
    <row r="6" spans="1:3" ht="15.75" customHeight="1">
      <c r="A6" s="466" t="s">
        <v>637</v>
      </c>
      <c r="B6" s="466"/>
      <c r="C6" s="466"/>
    </row>
    <row r="7" spans="1:3" ht="15.75">
      <c r="A7" s="463" t="s">
        <v>606</v>
      </c>
      <c r="B7" s="463"/>
      <c r="C7" s="463"/>
    </row>
    <row r="8" ht="15.75">
      <c r="C8" s="390" t="s">
        <v>141</v>
      </c>
    </row>
    <row r="9" spans="1:3" ht="15.75" customHeight="1">
      <c r="A9" s="464" t="s">
        <v>182</v>
      </c>
      <c r="B9" s="384" t="s">
        <v>113</v>
      </c>
      <c r="C9" s="384" t="s">
        <v>113</v>
      </c>
    </row>
    <row r="10" spans="1:3" ht="15.75" customHeight="1">
      <c r="A10" s="465"/>
      <c r="B10" s="384" t="s">
        <v>602</v>
      </c>
      <c r="C10" s="384" t="s">
        <v>603</v>
      </c>
    </row>
    <row r="11" spans="1:3" ht="15.75">
      <c r="A11" s="75" t="s">
        <v>165</v>
      </c>
      <c r="B11" s="388">
        <v>2713.5</v>
      </c>
      <c r="C11" s="389">
        <v>2886.9</v>
      </c>
    </row>
    <row r="12" spans="1:3" ht="15.75">
      <c r="A12" s="75" t="s">
        <v>167</v>
      </c>
      <c r="B12" s="388">
        <v>294.4</v>
      </c>
      <c r="C12" s="389">
        <v>278.2</v>
      </c>
    </row>
    <row r="13" spans="1:3" ht="15.75">
      <c r="A13" s="75" t="s">
        <v>171</v>
      </c>
      <c r="B13" s="388">
        <v>259.3</v>
      </c>
      <c r="C13" s="389">
        <v>245.5</v>
      </c>
    </row>
    <row r="14" spans="1:3" ht="15.75">
      <c r="A14" s="75" t="s">
        <v>556</v>
      </c>
      <c r="B14" s="249">
        <f>SUM(B11:B13)</f>
        <v>3267.2000000000003</v>
      </c>
      <c r="C14" s="249">
        <f>SUM(C11:C13)</f>
        <v>3410.6</v>
      </c>
    </row>
  </sheetData>
  <sheetProtection/>
  <mergeCells count="6">
    <mergeCell ref="A9:A10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B13" sqref="B13"/>
    </sheetView>
  </sheetViews>
  <sheetFormatPr defaultColWidth="10.75390625" defaultRowHeight="12.75"/>
  <cols>
    <col min="1" max="1" width="63.00390625" style="4" customWidth="1"/>
    <col min="2" max="2" width="18.25390625" style="4" customWidth="1"/>
    <col min="3" max="4" width="10.75390625" style="3" customWidth="1"/>
    <col min="5" max="16384" width="10.75390625" style="3" customWidth="1"/>
  </cols>
  <sheetData>
    <row r="1" ht="15.75">
      <c r="B1" s="139" t="s">
        <v>244</v>
      </c>
    </row>
    <row r="2" ht="15.75">
      <c r="B2" s="139" t="s">
        <v>607</v>
      </c>
    </row>
    <row r="3" ht="15.75">
      <c r="B3" s="41" t="s">
        <v>608</v>
      </c>
    </row>
    <row r="4" ht="15.75">
      <c r="B4" s="49" t="s">
        <v>539</v>
      </c>
    </row>
    <row r="5" ht="15.75">
      <c r="B5" s="49"/>
    </row>
    <row r="6" ht="15.75">
      <c r="B6" s="139" t="s">
        <v>110</v>
      </c>
    </row>
    <row r="8" spans="1:2" ht="15.75">
      <c r="A8" s="462" t="s">
        <v>181</v>
      </c>
      <c r="B8" s="431"/>
    </row>
    <row r="9" spans="1:2" ht="15.75">
      <c r="A9" s="462" t="s">
        <v>249</v>
      </c>
      <c r="B9" s="431"/>
    </row>
    <row r="10" spans="1:2" ht="15.75">
      <c r="A10" s="463" t="s">
        <v>542</v>
      </c>
      <c r="B10" s="431"/>
    </row>
    <row r="11" ht="15.75">
      <c r="B11" s="5" t="s">
        <v>141</v>
      </c>
    </row>
    <row r="12" spans="1:6" ht="17.25" customHeight="1">
      <c r="A12" s="403" t="s">
        <v>182</v>
      </c>
      <c r="B12" s="20" t="s">
        <v>113</v>
      </c>
      <c r="F12" s="275"/>
    </row>
    <row r="13" spans="1:6" ht="15.75">
      <c r="A13" s="75" t="s">
        <v>142</v>
      </c>
      <c r="B13" s="250">
        <v>718.3</v>
      </c>
      <c r="D13" s="277"/>
      <c r="E13" s="276"/>
      <c r="F13" s="274"/>
    </row>
    <row r="14" spans="1:6" ht="15.75">
      <c r="A14" s="75" t="s">
        <v>143</v>
      </c>
      <c r="B14" s="250">
        <v>413.3000000000002</v>
      </c>
      <c r="D14" s="277"/>
      <c r="E14" s="276"/>
      <c r="F14" s="274"/>
    </row>
    <row r="15" spans="1:6" ht="15.75">
      <c r="A15" s="75" t="s">
        <v>144</v>
      </c>
      <c r="B15" s="250">
        <v>241.4999999999999</v>
      </c>
      <c r="D15" s="277"/>
      <c r="E15" s="276"/>
      <c r="F15" s="274"/>
    </row>
    <row r="16" spans="1:6" ht="15.75">
      <c r="A16" s="75" t="s">
        <v>145</v>
      </c>
      <c r="B16" s="250">
        <v>10852</v>
      </c>
      <c r="D16" s="277"/>
      <c r="E16" s="276"/>
      <c r="F16" s="274"/>
    </row>
    <row r="17" spans="1:6" ht="15.75">
      <c r="A17" s="75" t="s">
        <v>156</v>
      </c>
      <c r="B17" s="250">
        <v>734.9</v>
      </c>
      <c r="D17" s="277"/>
      <c r="E17" s="276"/>
      <c r="F17" s="274"/>
    </row>
    <row r="18" spans="1:6" ht="15.75">
      <c r="A18" s="75" t="s">
        <v>157</v>
      </c>
      <c r="B18" s="250">
        <v>864.4954766099993</v>
      </c>
      <c r="D18" s="277"/>
      <c r="E18" s="276"/>
      <c r="F18" s="274"/>
    </row>
    <row r="19" spans="1:6" ht="15.75">
      <c r="A19" s="75" t="s">
        <v>158</v>
      </c>
      <c r="B19" s="250">
        <v>330.3000000000001</v>
      </c>
      <c r="D19" s="277"/>
      <c r="E19" s="276"/>
      <c r="F19" s="274"/>
    </row>
    <row r="20" spans="1:6" ht="15.75">
      <c r="A20" s="75" t="s">
        <v>159</v>
      </c>
      <c r="B20" s="250">
        <v>71.79999999999993</v>
      </c>
      <c r="D20" s="277"/>
      <c r="E20" s="276"/>
      <c r="F20" s="274"/>
    </row>
    <row r="21" spans="1:6" ht="15.75">
      <c r="A21" s="75" t="s">
        <v>160</v>
      </c>
      <c r="B21" s="250">
        <v>943.8</v>
      </c>
      <c r="D21" s="277"/>
      <c r="E21" s="276"/>
      <c r="F21" s="274"/>
    </row>
    <row r="22" spans="1:6" ht="15.75">
      <c r="A22" s="75" t="s">
        <v>161</v>
      </c>
      <c r="B22" s="250">
        <v>728.5</v>
      </c>
      <c r="D22" s="277"/>
      <c r="E22" s="276"/>
      <c r="F22" s="274"/>
    </row>
    <row r="23" spans="1:6" ht="15.75">
      <c r="A23" s="75" t="s">
        <v>162</v>
      </c>
      <c r="B23" s="250">
        <v>642.1999999999999</v>
      </c>
      <c r="D23" s="277"/>
      <c r="E23" s="276"/>
      <c r="F23" s="274"/>
    </row>
    <row r="24" spans="1:6" ht="15.75">
      <c r="A24" s="75" t="s">
        <v>165</v>
      </c>
      <c r="B24" s="250">
        <v>45.82841949778434</v>
      </c>
      <c r="D24" s="277"/>
      <c r="E24" s="276"/>
      <c r="F24" s="274"/>
    </row>
    <row r="25" spans="1:6" ht="15.75">
      <c r="A25" s="75" t="s">
        <v>166</v>
      </c>
      <c r="B25" s="250">
        <v>1033.1036953051655</v>
      </c>
      <c r="D25" s="277"/>
      <c r="E25" s="276"/>
      <c r="F25" s="274"/>
    </row>
    <row r="26" spans="1:6" ht="15.75">
      <c r="A26" s="75" t="s">
        <v>167</v>
      </c>
      <c r="B26" s="250">
        <v>26.663220088626293</v>
      </c>
      <c r="D26" s="277"/>
      <c r="E26" s="276"/>
      <c r="F26" s="274"/>
    </row>
    <row r="27" spans="1:6" ht="15.75">
      <c r="A27" s="75" t="s">
        <v>168</v>
      </c>
      <c r="B27" s="250">
        <v>561.9</v>
      </c>
      <c r="D27" s="277"/>
      <c r="E27" s="276"/>
      <c r="F27" s="274"/>
    </row>
    <row r="28" spans="1:6" ht="15.75">
      <c r="A28" s="75" t="s">
        <v>169</v>
      </c>
      <c r="B28" s="250">
        <v>445.2999999999996</v>
      </c>
      <c r="D28" s="277"/>
      <c r="E28" s="276"/>
      <c r="F28" s="274"/>
    </row>
    <row r="29" spans="1:6" ht="15.75">
      <c r="A29" s="75" t="s">
        <v>170</v>
      </c>
      <c r="B29" s="250">
        <v>786.8</v>
      </c>
      <c r="D29" s="277"/>
      <c r="E29" s="276"/>
      <c r="F29" s="274"/>
    </row>
    <row r="30" spans="1:6" ht="15.75">
      <c r="A30" s="75" t="s">
        <v>171</v>
      </c>
      <c r="B30" s="250">
        <v>26.372348596750367</v>
      </c>
      <c r="D30" s="277"/>
      <c r="E30" s="276"/>
      <c r="F30" s="274"/>
    </row>
    <row r="31" spans="1:6" ht="15.75">
      <c r="A31" s="75" t="s">
        <v>172</v>
      </c>
      <c r="B31" s="250">
        <v>831.6999999999998</v>
      </c>
      <c r="D31" s="277"/>
      <c r="E31" s="276"/>
      <c r="F31" s="274"/>
    </row>
    <row r="32" spans="1:6" ht="15.75">
      <c r="A32" s="75" t="s">
        <v>173</v>
      </c>
      <c r="B32" s="250">
        <v>1045.7</v>
      </c>
      <c r="D32" s="277"/>
      <c r="E32" s="276"/>
      <c r="F32" s="274"/>
    </row>
    <row r="33" spans="1:6" ht="15.75">
      <c r="A33" s="75" t="s">
        <v>174</v>
      </c>
      <c r="B33" s="250">
        <v>942.9999999999999</v>
      </c>
      <c r="D33" s="277"/>
      <c r="E33" s="276"/>
      <c r="F33" s="274"/>
    </row>
    <row r="34" spans="1:6" ht="15.75">
      <c r="A34" s="75" t="s">
        <v>175</v>
      </c>
      <c r="B34" s="250">
        <v>454.70000000000005</v>
      </c>
      <c r="D34" s="277"/>
      <c r="E34" s="276"/>
      <c r="F34" s="274"/>
    </row>
    <row r="35" spans="1:6" ht="15.75">
      <c r="A35" s="75" t="s">
        <v>176</v>
      </c>
      <c r="B35" s="250">
        <v>326.3</v>
      </c>
      <c r="D35" s="277"/>
      <c r="E35" s="276"/>
      <c r="F35" s="274"/>
    </row>
    <row r="36" spans="1:6" ht="15.75">
      <c r="A36" s="75" t="s">
        <v>177</v>
      </c>
      <c r="B36" s="250">
        <v>926.7999999999998</v>
      </c>
      <c r="D36" s="277"/>
      <c r="E36" s="276"/>
      <c r="F36" s="274"/>
    </row>
    <row r="37" spans="1:6" ht="15.75">
      <c r="A37" s="75" t="s">
        <v>178</v>
      </c>
      <c r="B37" s="250">
        <v>14.834446085672083</v>
      </c>
      <c r="D37" s="277"/>
      <c r="E37" s="276"/>
      <c r="F37" s="274"/>
    </row>
    <row r="38" spans="1:6" ht="15.75">
      <c r="A38" s="75" t="s">
        <v>179</v>
      </c>
      <c r="B38" s="250">
        <v>783.1999999999999</v>
      </c>
      <c r="D38" s="277"/>
      <c r="E38" s="276"/>
      <c r="F38" s="274"/>
    </row>
    <row r="39" spans="1:7" ht="15.75">
      <c r="A39" s="75" t="s">
        <v>180</v>
      </c>
      <c r="B39" s="249">
        <f>SUM(B13:B38)</f>
        <v>24793.297606183998</v>
      </c>
      <c r="C39" s="29"/>
      <c r="D39" s="277"/>
      <c r="E39" s="155"/>
      <c r="F39" s="155"/>
      <c r="G39" s="155"/>
    </row>
    <row r="40" ht="15.75">
      <c r="B40" s="14"/>
    </row>
    <row r="41" spans="2:3" ht="15.75">
      <c r="B41" s="14"/>
      <c r="C41" s="13"/>
    </row>
    <row r="42" spans="2:3" ht="15.75">
      <c r="B42" s="15"/>
      <c r="C42" s="29"/>
    </row>
    <row r="43" ht="15.75">
      <c r="B43" s="15"/>
    </row>
  </sheetData>
  <sheetProtection/>
  <mergeCells count="3">
    <mergeCell ref="A8:B8"/>
    <mergeCell ref="A10:B10"/>
    <mergeCell ref="A9:B9"/>
  </mergeCells>
  <printOptions/>
  <pageMargins left="0.75" right="0.75" top="1" bottom="1" header="0.5" footer="0.5"/>
  <pageSetup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5" sqref="A5:C5"/>
    </sheetView>
  </sheetViews>
  <sheetFormatPr defaultColWidth="10.75390625" defaultRowHeight="12.75"/>
  <cols>
    <col min="1" max="1" width="49.00390625" style="4" customWidth="1"/>
    <col min="2" max="2" width="14.75390625" style="4" customWidth="1"/>
    <col min="3" max="3" width="15.75390625" style="3" customWidth="1"/>
    <col min="4" max="16384" width="10.75390625" style="3" customWidth="1"/>
  </cols>
  <sheetData>
    <row r="1" ht="15.75">
      <c r="C1" s="139" t="s">
        <v>396</v>
      </c>
    </row>
    <row r="2" spans="2:3" ht="15.75">
      <c r="B2" s="317"/>
      <c r="C2" s="317"/>
    </row>
    <row r="3" spans="1:3" ht="15.75">
      <c r="A3" s="462" t="s">
        <v>181</v>
      </c>
      <c r="B3" s="431"/>
      <c r="C3" s="431"/>
    </row>
    <row r="4" spans="1:3" ht="15.75">
      <c r="A4" s="462" t="s">
        <v>109</v>
      </c>
      <c r="B4" s="431"/>
      <c r="C4" s="431"/>
    </row>
    <row r="5" spans="1:3" ht="15.75">
      <c r="A5" s="463" t="s">
        <v>538</v>
      </c>
      <c r="B5" s="431"/>
      <c r="C5" s="431"/>
    </row>
    <row r="6" spans="2:3" ht="15.75">
      <c r="B6" s="5"/>
      <c r="C6" s="5" t="s">
        <v>141</v>
      </c>
    </row>
    <row r="7" spans="1:3" ht="17.25" customHeight="1">
      <c r="A7" s="467" t="s">
        <v>182</v>
      </c>
      <c r="B7" s="469" t="s">
        <v>113</v>
      </c>
      <c r="C7" s="470"/>
    </row>
    <row r="8" spans="1:3" ht="17.25" customHeight="1">
      <c r="A8" s="468"/>
      <c r="B8" s="20" t="s">
        <v>602</v>
      </c>
      <c r="C8" s="20" t="s">
        <v>603</v>
      </c>
    </row>
    <row r="9" spans="1:4" ht="15.75">
      <c r="A9" s="75" t="s">
        <v>142</v>
      </c>
      <c r="B9" s="247">
        <v>726.3</v>
      </c>
      <c r="C9" s="251">
        <v>736</v>
      </c>
      <c r="D9" s="12"/>
    </row>
    <row r="10" spans="1:4" ht="15.75">
      <c r="A10" s="75" t="s">
        <v>143</v>
      </c>
      <c r="B10" s="247">
        <v>413.3000000000002</v>
      </c>
      <c r="C10" s="251">
        <v>409.99999999999966</v>
      </c>
      <c r="D10" s="12"/>
    </row>
    <row r="11" spans="1:4" ht="15.75">
      <c r="A11" s="75" t="s">
        <v>144</v>
      </c>
      <c r="B11" s="247">
        <v>249.30000000000007</v>
      </c>
      <c r="C11" s="251">
        <v>251.3000000000002</v>
      </c>
      <c r="D11" s="12"/>
    </row>
    <row r="12" spans="1:4" ht="15.75">
      <c r="A12" s="75" t="s">
        <v>145</v>
      </c>
      <c r="B12" s="247">
        <v>11122.4</v>
      </c>
      <c r="C12" s="251">
        <v>11432</v>
      </c>
      <c r="D12" s="153"/>
    </row>
    <row r="13" spans="1:4" ht="15.75">
      <c r="A13" s="75" t="s">
        <v>156</v>
      </c>
      <c r="B13" s="248">
        <v>751.4999999999999</v>
      </c>
      <c r="C13" s="251">
        <v>768.4</v>
      </c>
      <c r="D13" s="154"/>
    </row>
    <row r="14" spans="1:4" ht="15.75">
      <c r="A14" s="75" t="s">
        <v>157</v>
      </c>
      <c r="B14" s="247">
        <v>875.0999999999999</v>
      </c>
      <c r="C14" s="251">
        <v>888.5999999999999</v>
      </c>
      <c r="D14" s="153"/>
    </row>
    <row r="15" spans="1:4" ht="15.75">
      <c r="A15" s="75" t="s">
        <v>158</v>
      </c>
      <c r="B15" s="247">
        <v>345.09999999999985</v>
      </c>
      <c r="C15" s="251">
        <v>363.29999999999995</v>
      </c>
      <c r="D15" s="153"/>
    </row>
    <row r="16" spans="1:4" ht="15.75">
      <c r="A16" s="75" t="s">
        <v>159</v>
      </c>
      <c r="B16" s="247">
        <v>56.70000000000019</v>
      </c>
      <c r="C16" s="251">
        <v>37.300000000000026</v>
      </c>
      <c r="D16" s="153"/>
    </row>
    <row r="17" spans="1:4" ht="15.75">
      <c r="A17" s="75" t="s">
        <v>160</v>
      </c>
      <c r="B17" s="247">
        <v>965.6999999999999</v>
      </c>
      <c r="C17" s="251">
        <v>988.4999999999999</v>
      </c>
      <c r="D17" s="153"/>
    </row>
    <row r="18" spans="1:4" ht="15.75">
      <c r="A18" s="75" t="s">
        <v>161</v>
      </c>
      <c r="B18" s="247">
        <v>718.4</v>
      </c>
      <c r="C18" s="251">
        <v>708.5000000000001</v>
      </c>
      <c r="D18" s="153"/>
    </row>
    <row r="19" spans="1:4" ht="15.75">
      <c r="A19" s="75" t="s">
        <v>162</v>
      </c>
      <c r="B19" s="247">
        <v>644.3</v>
      </c>
      <c r="C19" s="251">
        <v>641.7</v>
      </c>
      <c r="D19" s="153"/>
    </row>
    <row r="20" spans="1:4" ht="15.75">
      <c r="A20" s="75" t="s">
        <v>165</v>
      </c>
      <c r="B20" s="247">
        <v>43.69693438914027</v>
      </c>
      <c r="C20" s="251">
        <v>12.80311418685121</v>
      </c>
      <c r="D20" s="153"/>
    </row>
    <row r="21" spans="1:4" ht="15.75">
      <c r="A21" s="75" t="s">
        <v>166</v>
      </c>
      <c r="B21" s="247">
        <v>1054.6000000000004</v>
      </c>
      <c r="C21" s="251">
        <v>1077.9999999999998</v>
      </c>
      <c r="D21" s="153"/>
    </row>
    <row r="22" spans="1:4" ht="15.75">
      <c r="A22" s="75" t="s">
        <v>167</v>
      </c>
      <c r="B22" s="247">
        <v>25.419095022624433</v>
      </c>
      <c r="C22" s="251">
        <v>7.454382929642445</v>
      </c>
      <c r="D22" s="153"/>
    </row>
    <row r="23" spans="1:4" ht="15.75">
      <c r="A23" s="75" t="s">
        <v>168</v>
      </c>
      <c r="B23" s="248">
        <v>569.8000000000001</v>
      </c>
      <c r="C23" s="251">
        <v>577.1999999999999</v>
      </c>
      <c r="D23" s="154"/>
    </row>
    <row r="24" spans="1:4" ht="15.75">
      <c r="A24" s="75" t="s">
        <v>169</v>
      </c>
      <c r="B24" s="247">
        <v>465.19999999999976</v>
      </c>
      <c r="C24" s="251">
        <v>481.79999999999995</v>
      </c>
      <c r="D24" s="153"/>
    </row>
    <row r="25" spans="1:4" ht="15.75">
      <c r="A25" s="75" t="s">
        <v>170</v>
      </c>
      <c r="B25" s="247">
        <v>797.5</v>
      </c>
      <c r="C25" s="251">
        <v>804.9000000000001</v>
      </c>
      <c r="D25" s="153"/>
    </row>
    <row r="26" spans="1:4" ht="15.75">
      <c r="A26" s="75" t="s">
        <v>171</v>
      </c>
      <c r="B26" s="247">
        <v>25.135961538461537</v>
      </c>
      <c r="C26" s="251">
        <v>7.369780853517877</v>
      </c>
      <c r="D26" s="153"/>
    </row>
    <row r="27" spans="1:4" ht="15.75">
      <c r="A27" s="75" t="s">
        <v>172</v>
      </c>
      <c r="B27" s="247">
        <v>843.3</v>
      </c>
      <c r="C27" s="251">
        <v>850.6999999999998</v>
      </c>
      <c r="D27" s="153"/>
    </row>
    <row r="28" spans="1:4" ht="15.75">
      <c r="A28" s="75" t="s">
        <v>173</v>
      </c>
      <c r="B28" s="247">
        <v>1065.7999999999997</v>
      </c>
      <c r="C28" s="251">
        <v>1089.2</v>
      </c>
      <c r="D28" s="153"/>
    </row>
    <row r="29" spans="1:4" ht="15.75">
      <c r="A29" s="75" t="s">
        <v>174</v>
      </c>
      <c r="B29" s="247">
        <v>962.3999999999999</v>
      </c>
      <c r="C29" s="251">
        <v>984.6999999999999</v>
      </c>
      <c r="D29" s="153"/>
    </row>
    <row r="30" spans="1:4" ht="15.75">
      <c r="A30" s="75" t="s">
        <v>175</v>
      </c>
      <c r="B30" s="247">
        <v>454.3</v>
      </c>
      <c r="C30" s="251">
        <v>454</v>
      </c>
      <c r="D30" s="153"/>
    </row>
    <row r="31" spans="1:4" ht="15.75">
      <c r="A31" s="75" t="s">
        <v>176</v>
      </c>
      <c r="B31" s="247">
        <v>332.29999999999995</v>
      </c>
      <c r="C31" s="251">
        <v>337.00000000000017</v>
      </c>
      <c r="D31" s="153"/>
    </row>
    <row r="32" spans="1:4" ht="15.75">
      <c r="A32" s="75" t="s">
        <v>177</v>
      </c>
      <c r="B32" s="247">
        <v>946.9999999999999</v>
      </c>
      <c r="C32" s="251">
        <v>966.8</v>
      </c>
      <c r="D32" s="153"/>
    </row>
    <row r="33" spans="1:4" ht="15.75">
      <c r="A33" s="75" t="s">
        <v>178</v>
      </c>
      <c r="B33" s="247">
        <v>21.999999999999698</v>
      </c>
      <c r="C33" s="251">
        <v>33.499999999999694</v>
      </c>
      <c r="D33" s="153"/>
    </row>
    <row r="34" spans="1:4" ht="15.75">
      <c r="A34" s="75" t="s">
        <v>179</v>
      </c>
      <c r="B34" s="247">
        <v>791.1999999999998</v>
      </c>
      <c r="C34" s="251">
        <v>799.0999999999998</v>
      </c>
      <c r="D34" s="153"/>
    </row>
    <row r="35" spans="1:3" ht="15.75">
      <c r="A35" s="75" t="s">
        <v>180</v>
      </c>
      <c r="B35" s="249">
        <f>SUM(B9:B34)</f>
        <v>25267.75199095023</v>
      </c>
      <c r="C35" s="249">
        <f>SUM(C9:C34)</f>
        <v>25710.127277970012</v>
      </c>
    </row>
    <row r="36" spans="2:3" ht="15.75">
      <c r="B36" s="14"/>
      <c r="C36" s="29"/>
    </row>
    <row r="37" spans="2:3" ht="15.75">
      <c r="B37" s="14"/>
      <c r="C37" s="13"/>
    </row>
    <row r="38" spans="2:3" ht="15.75">
      <c r="B38" s="15"/>
      <c r="C38" s="29"/>
    </row>
    <row r="39" ht="15.75">
      <c r="B39" s="15"/>
    </row>
  </sheetData>
  <sheetProtection/>
  <mergeCells count="5">
    <mergeCell ref="A4:C4"/>
    <mergeCell ref="A3:C3"/>
    <mergeCell ref="A7:A8"/>
    <mergeCell ref="B7:C7"/>
    <mergeCell ref="A5:C5"/>
  </mergeCells>
  <printOptions/>
  <pageMargins left="0.75" right="0.75" top="1" bottom="1" header="0.5" footer="0.5"/>
  <pageSetup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2">
      <selection activeCell="B14" sqref="B14:B38"/>
    </sheetView>
  </sheetViews>
  <sheetFormatPr defaultColWidth="10.75390625" defaultRowHeight="12.75"/>
  <cols>
    <col min="1" max="1" width="63.00390625" style="4" customWidth="1"/>
    <col min="2" max="2" width="18.25390625" style="4" customWidth="1"/>
    <col min="3" max="4" width="10.75390625" style="3" customWidth="1"/>
    <col min="5" max="16384" width="10.75390625" style="3" customWidth="1"/>
  </cols>
  <sheetData>
    <row r="1" ht="15.75">
      <c r="B1" s="139" t="s">
        <v>557</v>
      </c>
    </row>
    <row r="2" ht="15.75">
      <c r="B2" s="139" t="s">
        <v>607</v>
      </c>
    </row>
    <row r="3" ht="15.75">
      <c r="B3" s="41" t="s">
        <v>608</v>
      </c>
    </row>
    <row r="4" ht="15.75">
      <c r="B4" s="49" t="s">
        <v>539</v>
      </c>
    </row>
    <row r="5" ht="15.75">
      <c r="B5" s="49"/>
    </row>
    <row r="6" ht="15.75">
      <c r="B6" s="139" t="s">
        <v>110</v>
      </c>
    </row>
    <row r="7" spans="1:3" ht="15.75">
      <c r="A7" s="462" t="s">
        <v>643</v>
      </c>
      <c r="B7" s="462"/>
      <c r="C7" s="4"/>
    </row>
    <row r="8" spans="1:4" ht="15.75">
      <c r="A8" s="462" t="s">
        <v>644</v>
      </c>
      <c r="B8" s="462"/>
      <c r="C8" s="4"/>
      <c r="D8" s="4"/>
    </row>
    <row r="9" spans="1:4" ht="15.75">
      <c r="A9" s="462" t="s">
        <v>645</v>
      </c>
      <c r="B9" s="462"/>
      <c r="C9" s="462"/>
      <c r="D9" s="431"/>
    </row>
    <row r="10" spans="1:4" ht="15.75">
      <c r="A10" s="462" t="s">
        <v>646</v>
      </c>
      <c r="B10" s="462"/>
      <c r="C10" s="462"/>
      <c r="D10" s="431"/>
    </row>
    <row r="11" spans="1:4" ht="15.75">
      <c r="A11" s="471" t="s">
        <v>540</v>
      </c>
      <c r="B11" s="471"/>
      <c r="C11" s="463"/>
      <c r="D11" s="431"/>
    </row>
    <row r="12" ht="15.75">
      <c r="B12" s="5" t="s">
        <v>141</v>
      </c>
    </row>
    <row r="13" spans="1:6" ht="17.25" customHeight="1">
      <c r="A13" s="403" t="s">
        <v>182</v>
      </c>
      <c r="B13" s="20" t="s">
        <v>113</v>
      </c>
      <c r="F13" s="275"/>
    </row>
    <row r="14" spans="1:6" ht="15.75">
      <c r="A14" s="75" t="s">
        <v>142</v>
      </c>
      <c r="B14" s="427">
        <v>152.46</v>
      </c>
      <c r="D14" s="277"/>
      <c r="E14" s="276"/>
      <c r="F14" s="274"/>
    </row>
    <row r="15" spans="1:6" ht="15.75">
      <c r="A15" s="75" t="s">
        <v>143</v>
      </c>
      <c r="B15" s="427">
        <v>152.46</v>
      </c>
      <c r="D15" s="277"/>
      <c r="E15" s="276"/>
      <c r="F15" s="274"/>
    </row>
    <row r="16" spans="1:6" ht="15.75">
      <c r="A16" s="75" t="s">
        <v>144</v>
      </c>
      <c r="B16" s="427">
        <v>152.46</v>
      </c>
      <c r="D16" s="277"/>
      <c r="E16" s="276"/>
      <c r="F16" s="274"/>
    </row>
    <row r="17" spans="1:6" ht="15.75">
      <c r="A17" s="75" t="s">
        <v>156</v>
      </c>
      <c r="B17" s="427">
        <v>152.46</v>
      </c>
      <c r="D17" s="277"/>
      <c r="E17" s="276"/>
      <c r="F17" s="274"/>
    </row>
    <row r="18" spans="1:6" ht="15.75">
      <c r="A18" s="75" t="s">
        <v>157</v>
      </c>
      <c r="B18" s="427">
        <v>152.46</v>
      </c>
      <c r="D18" s="277"/>
      <c r="E18" s="276"/>
      <c r="F18" s="274"/>
    </row>
    <row r="19" spans="1:6" ht="15.75">
      <c r="A19" s="75" t="s">
        <v>158</v>
      </c>
      <c r="B19" s="427">
        <v>152.46</v>
      </c>
      <c r="D19" s="277"/>
      <c r="E19" s="276"/>
      <c r="F19" s="274"/>
    </row>
    <row r="20" spans="1:6" ht="15.75">
      <c r="A20" s="75" t="s">
        <v>159</v>
      </c>
      <c r="B20" s="427">
        <v>152.46</v>
      </c>
      <c r="D20" s="277"/>
      <c r="E20" s="276"/>
      <c r="F20" s="274"/>
    </row>
    <row r="21" spans="1:6" ht="15.75">
      <c r="A21" s="75" t="s">
        <v>160</v>
      </c>
      <c r="B21" s="427">
        <v>152.46</v>
      </c>
      <c r="D21" s="277"/>
      <c r="E21" s="276"/>
      <c r="F21" s="274"/>
    </row>
    <row r="22" spans="1:6" ht="15.75">
      <c r="A22" s="75" t="s">
        <v>161</v>
      </c>
      <c r="B22" s="427">
        <v>152.46</v>
      </c>
      <c r="D22" s="277"/>
      <c r="E22" s="276"/>
      <c r="F22" s="274"/>
    </row>
    <row r="23" spans="1:6" ht="15.75">
      <c r="A23" s="75" t="s">
        <v>162</v>
      </c>
      <c r="B23" s="427">
        <v>152.46</v>
      </c>
      <c r="D23" s="277"/>
      <c r="E23" s="276"/>
      <c r="F23" s="274"/>
    </row>
    <row r="24" spans="1:6" ht="15.75">
      <c r="A24" s="75" t="s">
        <v>165</v>
      </c>
      <c r="B24" s="427">
        <v>152.46</v>
      </c>
      <c r="D24" s="277"/>
      <c r="E24" s="276"/>
      <c r="F24" s="274"/>
    </row>
    <row r="25" spans="1:6" ht="15.75">
      <c r="A25" s="75" t="s">
        <v>166</v>
      </c>
      <c r="B25" s="427">
        <v>152.46</v>
      </c>
      <c r="D25" s="277"/>
      <c r="E25" s="276"/>
      <c r="F25" s="274"/>
    </row>
    <row r="26" spans="1:6" ht="15.75">
      <c r="A26" s="75" t="s">
        <v>167</v>
      </c>
      <c r="B26" s="427">
        <v>152.46</v>
      </c>
      <c r="D26" s="277"/>
      <c r="E26" s="276"/>
      <c r="F26" s="274"/>
    </row>
    <row r="27" spans="1:6" ht="15.75">
      <c r="A27" s="75" t="s">
        <v>168</v>
      </c>
      <c r="B27" s="427">
        <v>152.46</v>
      </c>
      <c r="D27" s="277"/>
      <c r="E27" s="276"/>
      <c r="F27" s="274"/>
    </row>
    <row r="28" spans="1:6" ht="15.75">
      <c r="A28" s="75" t="s">
        <v>169</v>
      </c>
      <c r="B28" s="427">
        <v>152.46</v>
      </c>
      <c r="D28" s="277"/>
      <c r="E28" s="276"/>
      <c r="F28" s="274"/>
    </row>
    <row r="29" spans="1:6" ht="15.75">
      <c r="A29" s="75" t="s">
        <v>170</v>
      </c>
      <c r="B29" s="427">
        <v>152.46</v>
      </c>
      <c r="D29" s="277"/>
      <c r="E29" s="276"/>
      <c r="F29" s="274"/>
    </row>
    <row r="30" spans="1:6" ht="15.75">
      <c r="A30" s="75" t="s">
        <v>171</v>
      </c>
      <c r="B30" s="427">
        <v>152.46</v>
      </c>
      <c r="D30" s="277"/>
      <c r="E30" s="276"/>
      <c r="F30" s="274"/>
    </row>
    <row r="31" spans="1:6" ht="15.75">
      <c r="A31" s="75" t="s">
        <v>172</v>
      </c>
      <c r="B31" s="427">
        <v>152.46</v>
      </c>
      <c r="D31" s="277"/>
      <c r="E31" s="276"/>
      <c r="F31" s="274"/>
    </row>
    <row r="32" spans="1:6" ht="15.75">
      <c r="A32" s="75" t="s">
        <v>173</v>
      </c>
      <c r="B32" s="427">
        <v>152.46</v>
      </c>
      <c r="D32" s="277"/>
      <c r="E32" s="276"/>
      <c r="F32" s="274"/>
    </row>
    <row r="33" spans="1:6" ht="15.75">
      <c r="A33" s="75" t="s">
        <v>174</v>
      </c>
      <c r="B33" s="427">
        <v>152.46</v>
      </c>
      <c r="D33" s="277"/>
      <c r="E33" s="276"/>
      <c r="F33" s="274"/>
    </row>
    <row r="34" spans="1:6" ht="15.75">
      <c r="A34" s="75" t="s">
        <v>175</v>
      </c>
      <c r="B34" s="427">
        <v>152.46</v>
      </c>
      <c r="D34" s="277"/>
      <c r="E34" s="276"/>
      <c r="F34" s="274"/>
    </row>
    <row r="35" spans="1:6" ht="15.75">
      <c r="A35" s="75" t="s">
        <v>176</v>
      </c>
      <c r="B35" s="427">
        <v>152.46</v>
      </c>
      <c r="D35" s="277"/>
      <c r="E35" s="276"/>
      <c r="F35" s="274"/>
    </row>
    <row r="36" spans="1:6" ht="15.75">
      <c r="A36" s="75" t="s">
        <v>177</v>
      </c>
      <c r="B36" s="427">
        <v>152.46</v>
      </c>
      <c r="D36" s="277"/>
      <c r="E36" s="276"/>
      <c r="F36" s="274"/>
    </row>
    <row r="37" spans="1:6" ht="15.75">
      <c r="A37" s="75" t="s">
        <v>178</v>
      </c>
      <c r="B37" s="427">
        <v>152.46</v>
      </c>
      <c r="D37" s="277"/>
      <c r="E37" s="276"/>
      <c r="F37" s="274"/>
    </row>
    <row r="38" spans="1:6" ht="15.75">
      <c r="A38" s="75" t="s">
        <v>179</v>
      </c>
      <c r="B38" s="427">
        <v>152.46</v>
      </c>
      <c r="D38" s="277"/>
      <c r="E38" s="276"/>
      <c r="F38" s="274"/>
    </row>
    <row r="39" spans="1:7" ht="15.75">
      <c r="A39" s="75" t="s">
        <v>180</v>
      </c>
      <c r="B39" s="249">
        <f>SUM(B14:B38)</f>
        <v>3811.5000000000005</v>
      </c>
      <c r="C39" s="29"/>
      <c r="D39" s="277"/>
      <c r="E39" s="155"/>
      <c r="F39" s="155"/>
      <c r="G39" s="155"/>
    </row>
    <row r="40" ht="15.75">
      <c r="B40" s="14"/>
    </row>
    <row r="41" spans="2:3" ht="15.75">
      <c r="B41" s="14"/>
      <c r="C41" s="13"/>
    </row>
    <row r="42" spans="2:3" ht="15.75">
      <c r="B42" s="15"/>
      <c r="C42" s="29"/>
    </row>
    <row r="43" ht="15.75">
      <c r="B43" s="15"/>
    </row>
  </sheetData>
  <sheetProtection/>
  <mergeCells count="8">
    <mergeCell ref="C9:D9"/>
    <mergeCell ref="C10:D10"/>
    <mergeCell ref="C11:D11"/>
    <mergeCell ref="A7:B7"/>
    <mergeCell ref="A8:B8"/>
    <mergeCell ref="A9:B9"/>
    <mergeCell ref="A10:B10"/>
    <mergeCell ref="A11:B11"/>
  </mergeCells>
  <printOptions/>
  <pageMargins left="0.75" right="0.75" top="1" bottom="1" header="0.5" footer="0.5"/>
  <pageSetup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9">
      <selection activeCell="B11" sqref="B11:C35"/>
    </sheetView>
  </sheetViews>
  <sheetFormatPr defaultColWidth="10.75390625" defaultRowHeight="12.75"/>
  <cols>
    <col min="1" max="1" width="49.00390625" style="4" customWidth="1"/>
    <col min="2" max="2" width="14.75390625" style="4" customWidth="1"/>
    <col min="3" max="3" width="15.75390625" style="3" customWidth="1"/>
    <col min="4" max="16384" width="10.75390625" style="3" customWidth="1"/>
  </cols>
  <sheetData>
    <row r="1" ht="15.75">
      <c r="C1" s="139" t="s">
        <v>396</v>
      </c>
    </row>
    <row r="2" spans="2:3" ht="15.75">
      <c r="B2" s="317"/>
      <c r="C2" s="317"/>
    </row>
    <row r="3" spans="1:3" ht="15.75" customHeight="1">
      <c r="A3" s="462" t="s">
        <v>643</v>
      </c>
      <c r="B3" s="462"/>
      <c r="C3" s="462"/>
    </row>
    <row r="4" spans="1:3" ht="15.75" customHeight="1">
      <c r="A4" s="462" t="s">
        <v>644</v>
      </c>
      <c r="B4" s="462"/>
      <c r="C4" s="462"/>
    </row>
    <row r="5" spans="1:3" ht="15.75">
      <c r="A5" s="462" t="s">
        <v>645</v>
      </c>
      <c r="B5" s="462"/>
      <c r="C5" s="462"/>
    </row>
    <row r="6" spans="1:3" ht="15.75">
      <c r="A6" s="462" t="s">
        <v>646</v>
      </c>
      <c r="B6" s="462"/>
      <c r="C6" s="462"/>
    </row>
    <row r="7" spans="1:3" ht="15.75">
      <c r="A7" s="463" t="s">
        <v>538</v>
      </c>
      <c r="B7" s="431"/>
      <c r="C7" s="431"/>
    </row>
    <row r="8" spans="2:3" ht="15.75">
      <c r="B8" s="5"/>
      <c r="C8" s="5" t="s">
        <v>141</v>
      </c>
    </row>
    <row r="9" spans="1:3" ht="17.25" customHeight="1">
      <c r="A9" s="467" t="s">
        <v>182</v>
      </c>
      <c r="B9" s="469" t="s">
        <v>113</v>
      </c>
      <c r="C9" s="470"/>
    </row>
    <row r="10" spans="1:3" ht="17.25" customHeight="1">
      <c r="A10" s="468"/>
      <c r="B10" s="20" t="s">
        <v>602</v>
      </c>
      <c r="C10" s="20" t="s">
        <v>603</v>
      </c>
    </row>
    <row r="11" spans="1:4" ht="15.75">
      <c r="A11" s="75" t="s">
        <v>142</v>
      </c>
      <c r="B11" s="425">
        <v>167.852</v>
      </c>
      <c r="C11" s="426">
        <v>183.956</v>
      </c>
      <c r="D11" s="12"/>
    </row>
    <row r="12" spans="1:4" ht="15.75">
      <c r="A12" s="75" t="s">
        <v>143</v>
      </c>
      <c r="B12" s="425">
        <v>167.852</v>
      </c>
      <c r="C12" s="426">
        <v>183.956</v>
      </c>
      <c r="D12" s="12"/>
    </row>
    <row r="13" spans="1:4" ht="15.75">
      <c r="A13" s="75" t="s">
        <v>144</v>
      </c>
      <c r="B13" s="425">
        <v>167.852</v>
      </c>
      <c r="C13" s="426">
        <v>183.956</v>
      </c>
      <c r="D13" s="12"/>
    </row>
    <row r="14" spans="1:4" ht="15.75">
      <c r="A14" s="75" t="s">
        <v>156</v>
      </c>
      <c r="B14" s="425">
        <v>167.852</v>
      </c>
      <c r="C14" s="426">
        <v>183.956</v>
      </c>
      <c r="D14" s="154"/>
    </row>
    <row r="15" spans="1:4" ht="15.75">
      <c r="A15" s="75" t="s">
        <v>157</v>
      </c>
      <c r="B15" s="425">
        <v>167.852</v>
      </c>
      <c r="C15" s="426">
        <v>183.956</v>
      </c>
      <c r="D15" s="153"/>
    </row>
    <row r="16" spans="1:4" ht="15.75">
      <c r="A16" s="75" t="s">
        <v>158</v>
      </c>
      <c r="B16" s="425">
        <v>167.852</v>
      </c>
      <c r="C16" s="426">
        <v>183.956</v>
      </c>
      <c r="D16" s="153"/>
    </row>
    <row r="17" spans="1:4" ht="15.75">
      <c r="A17" s="75" t="s">
        <v>159</v>
      </c>
      <c r="B17" s="425">
        <v>167.852</v>
      </c>
      <c r="C17" s="426">
        <v>183.956</v>
      </c>
      <c r="D17" s="153"/>
    </row>
    <row r="18" spans="1:4" ht="15.75">
      <c r="A18" s="75" t="s">
        <v>160</v>
      </c>
      <c r="B18" s="425">
        <v>167.852</v>
      </c>
      <c r="C18" s="426">
        <v>183.956</v>
      </c>
      <c r="D18" s="153"/>
    </row>
    <row r="19" spans="1:4" ht="15.75">
      <c r="A19" s="75" t="s">
        <v>161</v>
      </c>
      <c r="B19" s="425">
        <v>167.852</v>
      </c>
      <c r="C19" s="426">
        <v>183.956</v>
      </c>
      <c r="D19" s="153"/>
    </row>
    <row r="20" spans="1:4" ht="15.75">
      <c r="A20" s="75" t="s">
        <v>162</v>
      </c>
      <c r="B20" s="425">
        <v>167.852</v>
      </c>
      <c r="C20" s="426">
        <v>183.956</v>
      </c>
      <c r="D20" s="153"/>
    </row>
    <row r="21" spans="1:4" ht="15.75">
      <c r="A21" s="75" t="s">
        <v>165</v>
      </c>
      <c r="B21" s="425">
        <v>167.852</v>
      </c>
      <c r="C21" s="426">
        <v>183.956</v>
      </c>
      <c r="D21" s="153"/>
    </row>
    <row r="22" spans="1:4" ht="15.75">
      <c r="A22" s="75" t="s">
        <v>166</v>
      </c>
      <c r="B22" s="425">
        <v>167.852</v>
      </c>
      <c r="C22" s="426">
        <v>183.956</v>
      </c>
      <c r="D22" s="153"/>
    </row>
    <row r="23" spans="1:4" ht="15.75">
      <c r="A23" s="75" t="s">
        <v>167</v>
      </c>
      <c r="B23" s="425">
        <v>167.852</v>
      </c>
      <c r="C23" s="426">
        <v>183.956</v>
      </c>
      <c r="D23" s="153"/>
    </row>
    <row r="24" spans="1:4" ht="15.75">
      <c r="A24" s="75" t="s">
        <v>168</v>
      </c>
      <c r="B24" s="425">
        <v>167.852</v>
      </c>
      <c r="C24" s="426">
        <v>183.956</v>
      </c>
      <c r="D24" s="154"/>
    </row>
    <row r="25" spans="1:4" ht="15.75">
      <c r="A25" s="75" t="s">
        <v>169</v>
      </c>
      <c r="B25" s="425">
        <v>167.852</v>
      </c>
      <c r="C25" s="426">
        <v>183.956</v>
      </c>
      <c r="D25" s="153"/>
    </row>
    <row r="26" spans="1:4" ht="15.75">
      <c r="A26" s="75" t="s">
        <v>170</v>
      </c>
      <c r="B26" s="425">
        <v>167.852</v>
      </c>
      <c r="C26" s="426">
        <v>183.956</v>
      </c>
      <c r="D26" s="153"/>
    </row>
    <row r="27" spans="1:4" ht="15.75">
      <c r="A27" s="75" t="s">
        <v>171</v>
      </c>
      <c r="B27" s="425">
        <v>167.852</v>
      </c>
      <c r="C27" s="426">
        <v>183.956</v>
      </c>
      <c r="D27" s="153"/>
    </row>
    <row r="28" spans="1:4" ht="15.75">
      <c r="A28" s="75" t="s">
        <v>172</v>
      </c>
      <c r="B28" s="425">
        <v>167.852</v>
      </c>
      <c r="C28" s="426">
        <v>183.956</v>
      </c>
      <c r="D28" s="153"/>
    </row>
    <row r="29" spans="1:4" ht="15.75">
      <c r="A29" s="75" t="s">
        <v>173</v>
      </c>
      <c r="B29" s="425">
        <v>167.852</v>
      </c>
      <c r="C29" s="426">
        <v>183.956</v>
      </c>
      <c r="D29" s="153"/>
    </row>
    <row r="30" spans="1:4" ht="15.75">
      <c r="A30" s="75" t="s">
        <v>174</v>
      </c>
      <c r="B30" s="425">
        <v>167.852</v>
      </c>
      <c r="C30" s="426">
        <v>183.956</v>
      </c>
      <c r="D30" s="153"/>
    </row>
    <row r="31" spans="1:4" ht="15.75">
      <c r="A31" s="75" t="s">
        <v>175</v>
      </c>
      <c r="B31" s="425">
        <v>167.852</v>
      </c>
      <c r="C31" s="426">
        <v>183.956</v>
      </c>
      <c r="D31" s="153"/>
    </row>
    <row r="32" spans="1:4" ht="15.75">
      <c r="A32" s="75" t="s">
        <v>176</v>
      </c>
      <c r="B32" s="425">
        <v>167.852</v>
      </c>
      <c r="C32" s="426">
        <v>183.956</v>
      </c>
      <c r="D32" s="153"/>
    </row>
    <row r="33" spans="1:4" ht="15.75">
      <c r="A33" s="75" t="s">
        <v>177</v>
      </c>
      <c r="B33" s="425">
        <v>167.852</v>
      </c>
      <c r="C33" s="426">
        <v>183.956</v>
      </c>
      <c r="D33" s="153"/>
    </row>
    <row r="34" spans="1:4" ht="15.75">
      <c r="A34" s="75" t="s">
        <v>178</v>
      </c>
      <c r="B34" s="425">
        <v>167.852</v>
      </c>
      <c r="C34" s="426">
        <v>183.956</v>
      </c>
      <c r="D34" s="153"/>
    </row>
    <row r="35" spans="1:4" ht="15.75">
      <c r="A35" s="75" t="s">
        <v>179</v>
      </c>
      <c r="B35" s="425">
        <v>167.852</v>
      </c>
      <c r="C35" s="426">
        <v>183.956</v>
      </c>
      <c r="D35" s="153"/>
    </row>
    <row r="36" spans="1:3" ht="15.75">
      <c r="A36" s="75" t="s">
        <v>180</v>
      </c>
      <c r="B36" s="249">
        <f>SUM(B11:B35)</f>
        <v>4196.299999999999</v>
      </c>
      <c r="C36" s="249">
        <f>SUM(C11:C35)</f>
        <v>4598.900000000001</v>
      </c>
    </row>
    <row r="37" spans="2:3" ht="15.75">
      <c r="B37" s="14"/>
      <c r="C37" s="29"/>
    </row>
    <row r="38" spans="2:3" ht="15.75">
      <c r="B38" s="14"/>
      <c r="C38" s="13"/>
    </row>
    <row r="39" spans="2:3" ht="15.75">
      <c r="B39" s="15"/>
      <c r="C39" s="29"/>
    </row>
    <row r="40" ht="15.75">
      <c r="B40" s="15"/>
    </row>
  </sheetData>
  <sheetProtection/>
  <mergeCells count="7">
    <mergeCell ref="A5:C5"/>
    <mergeCell ref="A6:C6"/>
    <mergeCell ref="A7:C7"/>
    <mergeCell ref="A9:A10"/>
    <mergeCell ref="B9:C9"/>
    <mergeCell ref="A3:C3"/>
    <mergeCell ref="A4:C4"/>
  </mergeCells>
  <printOptions/>
  <pageMargins left="0.75" right="0.75" top="1" bottom="1" header="0.5" footer="0.5"/>
  <pageSetup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5"/>
  <sheetViews>
    <sheetView view="pageBreakPreview" zoomScale="75" zoomScaleNormal="75" zoomScaleSheetLayoutView="75" zoomScalePageLayoutView="0" workbookViewId="0" topLeftCell="A7">
      <selection activeCell="C26" sqref="C26"/>
    </sheetView>
  </sheetViews>
  <sheetFormatPr defaultColWidth="10.75390625" defaultRowHeight="12.75"/>
  <cols>
    <col min="1" max="1" width="50.00390625" style="3" customWidth="1"/>
    <col min="2" max="2" width="26.00390625" style="3" customWidth="1"/>
    <col min="3" max="3" width="17.125" style="3" customWidth="1"/>
    <col min="4" max="16384" width="10.75390625" style="3" customWidth="1"/>
  </cols>
  <sheetData>
    <row r="1" spans="1:3" ht="18.75">
      <c r="A1" s="2"/>
      <c r="B1" s="2"/>
      <c r="C1" s="139" t="s">
        <v>642</v>
      </c>
    </row>
    <row r="2" spans="1:3" ht="18.75">
      <c r="A2" s="2"/>
      <c r="B2" s="2"/>
      <c r="C2" s="139" t="s">
        <v>607</v>
      </c>
    </row>
    <row r="3" spans="1:3" ht="18.75">
      <c r="A3" s="2"/>
      <c r="B3" s="2"/>
      <c r="C3" s="41" t="s">
        <v>608</v>
      </c>
    </row>
    <row r="4" spans="1:3" ht="18.75">
      <c r="A4" s="2"/>
      <c r="B4" s="2"/>
      <c r="C4" s="49" t="s">
        <v>539</v>
      </c>
    </row>
    <row r="5" spans="1:3" ht="16.5" customHeight="1">
      <c r="A5" s="2"/>
      <c r="B5" s="2"/>
      <c r="C5" s="49"/>
    </row>
    <row r="6" spans="1:3" ht="16.5" customHeight="1">
      <c r="A6" s="2"/>
      <c r="B6" s="2"/>
      <c r="C6" s="139" t="s">
        <v>110</v>
      </c>
    </row>
    <row r="7" spans="1:2" ht="16.5" customHeight="1">
      <c r="A7" s="2"/>
      <c r="B7" s="2"/>
    </row>
    <row r="8" spans="1:3" ht="18.75">
      <c r="A8" s="472" t="s">
        <v>146</v>
      </c>
      <c r="B8" s="433"/>
      <c r="C8" s="433"/>
    </row>
    <row r="9" spans="1:3" ht="18.75">
      <c r="A9" s="472" t="s">
        <v>604</v>
      </c>
      <c r="B9" s="433"/>
      <c r="C9" s="433"/>
    </row>
    <row r="10" spans="1:3" ht="18" customHeight="1">
      <c r="A10" s="463" t="s">
        <v>605</v>
      </c>
      <c r="B10" s="463"/>
      <c r="C10" s="463"/>
    </row>
    <row r="11" spans="1:3" ht="18" customHeight="1">
      <c r="A11" s="7"/>
      <c r="B11" s="7"/>
      <c r="C11" s="5" t="s">
        <v>141</v>
      </c>
    </row>
    <row r="12" spans="1:3" ht="20.25" customHeight="1">
      <c r="A12" s="394" t="s">
        <v>199</v>
      </c>
      <c r="B12" s="394" t="s">
        <v>283</v>
      </c>
      <c r="C12" s="6" t="s">
        <v>113</v>
      </c>
    </row>
    <row r="13" spans="1:3" ht="18.75">
      <c r="A13" s="260" t="s">
        <v>200</v>
      </c>
      <c r="B13" s="76"/>
      <c r="C13" s="173">
        <f>C14+C15+C25</f>
        <v>770160.64</v>
      </c>
    </row>
    <row r="14" spans="1:3" ht="18" customHeight="1" hidden="1">
      <c r="A14" s="261" t="s">
        <v>149</v>
      </c>
      <c r="B14" s="77" t="s">
        <v>228</v>
      </c>
      <c r="C14" s="259">
        <v>0</v>
      </c>
    </row>
    <row r="15" spans="1:3" ht="31.5" customHeight="1">
      <c r="A15" s="262" t="s">
        <v>147</v>
      </c>
      <c r="B15" s="65" t="s">
        <v>229</v>
      </c>
      <c r="C15" s="259">
        <f>C16+C17+C18+C19+C20+C21+C24+C22+C23</f>
        <v>465272.2</v>
      </c>
    </row>
    <row r="16" spans="1:3" ht="42.75" customHeight="1">
      <c r="A16" s="261" t="s">
        <v>224</v>
      </c>
      <c r="B16" s="78" t="s">
        <v>230</v>
      </c>
      <c r="C16" s="259">
        <v>23678.9</v>
      </c>
    </row>
    <row r="17" spans="1:3" ht="58.5" customHeight="1">
      <c r="A17" s="261" t="s">
        <v>201</v>
      </c>
      <c r="B17" s="78" t="s">
        <v>230</v>
      </c>
      <c r="C17" s="259">
        <v>424373.5</v>
      </c>
    </row>
    <row r="18" spans="1:8" ht="43.5" customHeight="1">
      <c r="A18" s="287" t="s">
        <v>355</v>
      </c>
      <c r="B18" s="78" t="s">
        <v>230</v>
      </c>
      <c r="C18" s="259">
        <v>7894.7</v>
      </c>
      <c r="H18" s="258"/>
    </row>
    <row r="19" spans="1:8" ht="147" customHeight="1">
      <c r="A19" s="323" t="s">
        <v>222</v>
      </c>
      <c r="B19" s="78" t="s">
        <v>223</v>
      </c>
      <c r="C19" s="289">
        <v>6783.1</v>
      </c>
      <c r="H19" s="258"/>
    </row>
    <row r="20" spans="1:8" ht="120" hidden="1">
      <c r="A20" s="324" t="s">
        <v>67</v>
      </c>
      <c r="B20" s="78" t="s">
        <v>69</v>
      </c>
      <c r="C20" s="289">
        <v>0</v>
      </c>
      <c r="H20" s="258"/>
    </row>
    <row r="21" spans="1:8" ht="109.5" customHeight="1" hidden="1">
      <c r="A21" s="324" t="s">
        <v>68</v>
      </c>
      <c r="B21" s="78" t="s">
        <v>70</v>
      </c>
      <c r="C21" s="289">
        <v>0</v>
      </c>
      <c r="H21" s="258"/>
    </row>
    <row r="22" spans="1:8" ht="44.25" customHeight="1" hidden="1">
      <c r="A22" s="380" t="s">
        <v>534</v>
      </c>
      <c r="B22" s="78" t="s">
        <v>533</v>
      </c>
      <c r="C22" s="289">
        <v>0</v>
      </c>
      <c r="H22" s="258"/>
    </row>
    <row r="23" spans="1:8" ht="44.25" customHeight="1">
      <c r="A23" s="424" t="s">
        <v>534</v>
      </c>
      <c r="B23" s="78" t="s">
        <v>533</v>
      </c>
      <c r="C23" s="289">
        <v>2363</v>
      </c>
      <c r="H23" s="258"/>
    </row>
    <row r="24" spans="1:8" ht="120" customHeight="1">
      <c r="A24" s="263" t="s">
        <v>99</v>
      </c>
      <c r="B24" s="78" t="s">
        <v>230</v>
      </c>
      <c r="C24" s="289">
        <v>179</v>
      </c>
      <c r="H24" s="258"/>
    </row>
    <row r="25" spans="1:3" ht="18" customHeight="1">
      <c r="A25" s="262" t="s">
        <v>148</v>
      </c>
      <c r="B25" s="65" t="s">
        <v>231</v>
      </c>
      <c r="C25" s="259">
        <f>C26+C27+C28+C29+C30+C31+C32+C33+C34+C35+C36+C37+C38+C39+C40+C41+C42+C43+C44+C45+C46</f>
        <v>304888.44</v>
      </c>
    </row>
    <row r="26" spans="1:3" ht="45">
      <c r="A26" s="261" t="s">
        <v>202</v>
      </c>
      <c r="B26" s="78" t="s">
        <v>232</v>
      </c>
      <c r="C26" s="289">
        <v>1570.7</v>
      </c>
    </row>
    <row r="27" spans="1:3" ht="45" customHeight="1">
      <c r="A27" s="261" t="s">
        <v>332</v>
      </c>
      <c r="B27" s="78" t="s">
        <v>233</v>
      </c>
      <c r="C27" s="289">
        <v>6.3</v>
      </c>
    </row>
    <row r="28" spans="1:3" ht="45" customHeight="1">
      <c r="A28" s="261" t="s">
        <v>206</v>
      </c>
      <c r="B28" s="78" t="s">
        <v>234</v>
      </c>
      <c r="C28" s="289">
        <v>3811.5</v>
      </c>
    </row>
    <row r="29" spans="1:3" ht="46.5" customHeight="1">
      <c r="A29" s="261" t="s">
        <v>207</v>
      </c>
      <c r="B29" s="78" t="s">
        <v>235</v>
      </c>
      <c r="C29" s="289">
        <v>875.2</v>
      </c>
    </row>
    <row r="30" spans="1:3" ht="45">
      <c r="A30" s="261" t="s">
        <v>208</v>
      </c>
      <c r="B30" s="78" t="s">
        <v>235</v>
      </c>
      <c r="C30" s="289">
        <v>183519.2</v>
      </c>
    </row>
    <row r="31" spans="1:3" ht="45">
      <c r="A31" s="261" t="s">
        <v>150</v>
      </c>
      <c r="B31" s="78" t="s">
        <v>235</v>
      </c>
      <c r="C31" s="289">
        <v>64110.1</v>
      </c>
    </row>
    <row r="32" spans="1:3" ht="45" customHeight="1">
      <c r="A32" s="261" t="s">
        <v>392</v>
      </c>
      <c r="B32" s="78" t="s">
        <v>235</v>
      </c>
      <c r="C32" s="289">
        <v>471.8</v>
      </c>
    </row>
    <row r="33" spans="1:3" ht="45" customHeight="1">
      <c r="A33" s="261" t="s">
        <v>209</v>
      </c>
      <c r="B33" s="78" t="s">
        <v>235</v>
      </c>
      <c r="C33" s="289">
        <v>461.7</v>
      </c>
    </row>
    <row r="34" spans="1:3" ht="45" customHeight="1">
      <c r="A34" s="261" t="s">
        <v>210</v>
      </c>
      <c r="B34" s="78" t="s">
        <v>235</v>
      </c>
      <c r="C34" s="289">
        <v>445.3</v>
      </c>
    </row>
    <row r="35" spans="1:3" ht="33.75" customHeight="1">
      <c r="A35" s="261" t="s">
        <v>211</v>
      </c>
      <c r="B35" s="78" t="s">
        <v>236</v>
      </c>
      <c r="C35" s="289">
        <v>445.3</v>
      </c>
    </row>
    <row r="36" spans="1:3" ht="42" customHeight="1">
      <c r="A36" s="261" t="s">
        <v>163</v>
      </c>
      <c r="B36" s="78" t="s">
        <v>236</v>
      </c>
      <c r="C36" s="289">
        <v>6523.4</v>
      </c>
    </row>
    <row r="37" spans="1:3" ht="32.25" customHeight="1">
      <c r="A37" s="261" t="s">
        <v>212</v>
      </c>
      <c r="B37" s="78" t="s">
        <v>235</v>
      </c>
      <c r="C37" s="289">
        <v>59.3</v>
      </c>
    </row>
    <row r="38" spans="1:3" ht="30.75" customHeight="1">
      <c r="A38" s="261" t="s">
        <v>213</v>
      </c>
      <c r="B38" s="78" t="s">
        <v>235</v>
      </c>
      <c r="C38" s="289">
        <v>1363</v>
      </c>
    </row>
    <row r="39" spans="1:3" ht="42" customHeight="1">
      <c r="A39" s="261" t="s">
        <v>152</v>
      </c>
      <c r="B39" s="78" t="s">
        <v>235</v>
      </c>
      <c r="C39" s="259">
        <v>0.64</v>
      </c>
    </row>
    <row r="40" spans="1:3" ht="78" customHeight="1">
      <c r="A40" s="261" t="s">
        <v>164</v>
      </c>
      <c r="B40" s="78" t="s">
        <v>235</v>
      </c>
      <c r="C40" s="289">
        <v>1252.1</v>
      </c>
    </row>
    <row r="41" spans="1:3" ht="46.5" customHeight="1">
      <c r="A41" s="261" t="s">
        <v>151</v>
      </c>
      <c r="B41" s="78" t="s">
        <v>236</v>
      </c>
      <c r="C41" s="289">
        <v>2250.5</v>
      </c>
    </row>
    <row r="42" spans="1:3" ht="165" customHeight="1">
      <c r="A42" s="261" t="s">
        <v>83</v>
      </c>
      <c r="B42" s="78" t="s">
        <v>236</v>
      </c>
      <c r="C42" s="289">
        <v>512.9</v>
      </c>
    </row>
    <row r="43" spans="1:3" ht="43.5" customHeight="1">
      <c r="A43" s="261" t="s">
        <v>480</v>
      </c>
      <c r="B43" s="78" t="s">
        <v>235</v>
      </c>
      <c r="C43" s="289">
        <v>4.8</v>
      </c>
    </row>
    <row r="44" spans="1:3" ht="87" customHeight="1">
      <c r="A44" s="261" t="s">
        <v>225</v>
      </c>
      <c r="B44" s="78" t="s">
        <v>235</v>
      </c>
      <c r="C44" s="156">
        <v>2980.4</v>
      </c>
    </row>
    <row r="45" spans="1:3" ht="146.25" customHeight="1">
      <c r="A45" s="261" t="s">
        <v>354</v>
      </c>
      <c r="B45" s="78" t="s">
        <v>235</v>
      </c>
      <c r="C45" s="156">
        <v>11100.8</v>
      </c>
    </row>
    <row r="46" spans="1:3" ht="177" customHeight="1">
      <c r="A46" s="291" t="s">
        <v>226</v>
      </c>
      <c r="B46" s="288" t="s">
        <v>227</v>
      </c>
      <c r="C46" s="290">
        <v>23123.5</v>
      </c>
    </row>
    <row r="47" spans="1:3" ht="12.75">
      <c r="A47" s="36"/>
      <c r="B47" s="36"/>
      <c r="C47" s="36"/>
    </row>
    <row r="48" spans="1:3" ht="12.75">
      <c r="A48" s="36"/>
      <c r="B48" s="36"/>
      <c r="C48" s="36"/>
    </row>
    <row r="49" spans="1:3" ht="12.75">
      <c r="A49" s="36"/>
      <c r="B49" s="36"/>
      <c r="C49" s="36"/>
    </row>
    <row r="50" spans="1:3" ht="12.75">
      <c r="A50" s="473"/>
      <c r="B50" s="36"/>
      <c r="C50" s="36"/>
    </row>
    <row r="51" spans="1:3" ht="12.75">
      <c r="A51" s="474"/>
      <c r="B51" s="36"/>
      <c r="C51" s="36"/>
    </row>
    <row r="52" spans="1:3" ht="12.75">
      <c r="A52" s="474"/>
      <c r="B52" s="36"/>
      <c r="C52" s="36"/>
    </row>
    <row r="53" spans="1:3" ht="12.75">
      <c r="A53" s="36"/>
      <c r="B53" s="36"/>
      <c r="C53" s="36"/>
    </row>
    <row r="54" spans="1:3" ht="12.75">
      <c r="A54" s="36"/>
      <c r="B54" s="36"/>
      <c r="C54" s="36"/>
    </row>
    <row r="55" spans="1:3" ht="12.75">
      <c r="A55" s="36"/>
      <c r="B55" s="36"/>
      <c r="C55" s="36"/>
    </row>
    <row r="56" spans="1:3" ht="12.75">
      <c r="A56" s="36"/>
      <c r="B56" s="36"/>
      <c r="C56" s="36"/>
    </row>
    <row r="57" spans="1:3" ht="12.75">
      <c r="A57" s="36"/>
      <c r="B57" s="36"/>
      <c r="C57" s="36"/>
    </row>
    <row r="58" spans="1:3" ht="12.75">
      <c r="A58" s="36"/>
      <c r="B58" s="36"/>
      <c r="C58" s="36"/>
    </row>
    <row r="59" spans="1:3" ht="12.75">
      <c r="A59" s="36"/>
      <c r="B59" s="36"/>
      <c r="C59" s="36"/>
    </row>
    <row r="60" spans="1:3" ht="12.75">
      <c r="A60" s="36"/>
      <c r="B60" s="36"/>
      <c r="C60" s="36"/>
    </row>
    <row r="61" spans="1:3" ht="12.75">
      <c r="A61" s="36"/>
      <c r="B61" s="36"/>
      <c r="C61" s="36"/>
    </row>
    <row r="62" spans="1:3" ht="12.75">
      <c r="A62" s="36"/>
      <c r="B62" s="36"/>
      <c r="C62" s="36"/>
    </row>
    <row r="63" spans="1:3" ht="12.75">
      <c r="A63" s="36"/>
      <c r="B63" s="36"/>
      <c r="C63" s="36"/>
    </row>
    <row r="64" spans="1:3" ht="12.75">
      <c r="A64" s="36"/>
      <c r="B64" s="36"/>
      <c r="C64" s="36"/>
    </row>
    <row r="65" spans="1:3" ht="12.75">
      <c r="A65" s="36"/>
      <c r="B65" s="36"/>
      <c r="C65" s="36"/>
    </row>
    <row r="66" spans="1:3" ht="12.75">
      <c r="A66" s="36"/>
      <c r="B66" s="36"/>
      <c r="C66" s="36"/>
    </row>
    <row r="67" spans="1:3" ht="12.75">
      <c r="A67" s="36"/>
      <c r="B67" s="36"/>
      <c r="C67" s="36"/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3" ht="12.75">
      <c r="A70" s="36"/>
      <c r="B70" s="36"/>
      <c r="C70" s="36"/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  <row r="80" spans="1:3" ht="12.75">
      <c r="A80" s="36"/>
      <c r="B80" s="36"/>
      <c r="C80" s="36"/>
    </row>
    <row r="81" spans="1:3" ht="12.75">
      <c r="A81" s="36"/>
      <c r="B81" s="36"/>
      <c r="C81" s="36"/>
    </row>
    <row r="82" spans="1:3" ht="12.75">
      <c r="A82" s="36"/>
      <c r="B82" s="36"/>
      <c r="C82" s="36"/>
    </row>
    <row r="83" spans="1:3" ht="12.75">
      <c r="A83" s="36"/>
      <c r="B83" s="36"/>
      <c r="C83" s="36"/>
    </row>
    <row r="84" spans="1:3" ht="12.75">
      <c r="A84" s="36"/>
      <c r="B84" s="36"/>
      <c r="C84" s="36"/>
    </row>
    <row r="85" spans="1:3" ht="12.75">
      <c r="A85" s="36"/>
      <c r="B85" s="36"/>
      <c r="C85" s="36"/>
    </row>
    <row r="86" spans="1:3" ht="12.75">
      <c r="A86" s="36"/>
      <c r="B86" s="36"/>
      <c r="C86" s="36"/>
    </row>
    <row r="87" spans="1:3" ht="12.75">
      <c r="A87" s="36"/>
      <c r="B87" s="36"/>
      <c r="C87" s="36"/>
    </row>
    <row r="88" spans="1:3" ht="12.75">
      <c r="A88" s="36"/>
      <c r="B88" s="36"/>
      <c r="C88" s="36"/>
    </row>
    <row r="89" spans="1:3" ht="12.75">
      <c r="A89" s="36"/>
      <c r="B89" s="36"/>
      <c r="C89" s="36"/>
    </row>
    <row r="90" spans="1:3" ht="12.75">
      <c r="A90" s="36"/>
      <c r="B90" s="36"/>
      <c r="C90" s="36"/>
    </row>
    <row r="91" spans="1:3" ht="12.75">
      <c r="A91" s="36"/>
      <c r="B91" s="36"/>
      <c r="C91" s="36"/>
    </row>
    <row r="92" spans="1:3" ht="12.75">
      <c r="A92" s="36"/>
      <c r="B92" s="36"/>
      <c r="C92" s="36"/>
    </row>
    <row r="93" spans="1:3" ht="12.75">
      <c r="A93" s="36"/>
      <c r="B93" s="36"/>
      <c r="C93" s="36"/>
    </row>
    <row r="94" spans="1:3" ht="12.75">
      <c r="A94" s="36"/>
      <c r="B94" s="36"/>
      <c r="C94" s="36"/>
    </row>
    <row r="95" spans="1:3" ht="12.75">
      <c r="A95" s="36"/>
      <c r="B95" s="36"/>
      <c r="C95" s="36"/>
    </row>
    <row r="96" spans="1:3" ht="12.75">
      <c r="A96" s="36"/>
      <c r="B96" s="36"/>
      <c r="C96" s="36"/>
    </row>
    <row r="97" spans="1:3" ht="12.75">
      <c r="A97" s="36"/>
      <c r="B97" s="36"/>
      <c r="C97" s="36"/>
    </row>
    <row r="98" spans="1:3" ht="12.75">
      <c r="A98" s="36"/>
      <c r="B98" s="36"/>
      <c r="C98" s="36"/>
    </row>
    <row r="99" spans="1:3" ht="12.75">
      <c r="A99" s="36"/>
      <c r="B99" s="36"/>
      <c r="C99" s="36"/>
    </row>
    <row r="100" spans="1:3" ht="12.75">
      <c r="A100" s="36"/>
      <c r="B100" s="36"/>
      <c r="C100" s="36"/>
    </row>
    <row r="101" spans="1:3" ht="12.75">
      <c r="A101" s="36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36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36"/>
      <c r="B113" s="36"/>
      <c r="C113" s="36"/>
    </row>
    <row r="114" spans="1:3" ht="12.75">
      <c r="A114" s="36"/>
      <c r="B114" s="36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36"/>
      <c r="B117" s="36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  <row r="120" spans="1:3" ht="12.75">
      <c r="A120" s="36"/>
      <c r="B120" s="36"/>
      <c r="C120" s="36"/>
    </row>
    <row r="121" spans="1:3" ht="12.75">
      <c r="A121" s="36"/>
      <c r="B121" s="36"/>
      <c r="C121" s="36"/>
    </row>
    <row r="122" spans="1:3" ht="12.75">
      <c r="A122" s="36"/>
      <c r="B122" s="36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36"/>
      <c r="C127" s="36"/>
    </row>
    <row r="128" spans="1:3" ht="12.75">
      <c r="A128" s="36"/>
      <c r="B128" s="36"/>
      <c r="C128" s="36"/>
    </row>
    <row r="129" spans="1:3" ht="12.75">
      <c r="A129" s="36"/>
      <c r="B129" s="36"/>
      <c r="C129" s="36"/>
    </row>
    <row r="130" spans="1:3" ht="12.75">
      <c r="A130" s="36"/>
      <c r="B130" s="36"/>
      <c r="C130" s="36"/>
    </row>
    <row r="131" spans="1:3" ht="12.75">
      <c r="A131" s="36"/>
      <c r="B131" s="36"/>
      <c r="C131" s="36"/>
    </row>
    <row r="132" spans="1:3" ht="12.75">
      <c r="A132" s="36"/>
      <c r="B132" s="36"/>
      <c r="C132" s="36"/>
    </row>
    <row r="133" spans="1:3" ht="12.75">
      <c r="A133" s="36"/>
      <c r="B133" s="36"/>
      <c r="C133" s="36"/>
    </row>
    <row r="134" spans="1:3" ht="12.75">
      <c r="A134" s="36"/>
      <c r="B134" s="36"/>
      <c r="C134" s="36"/>
    </row>
    <row r="135" spans="1:3" ht="12.75">
      <c r="A135" s="36"/>
      <c r="B135" s="36"/>
      <c r="C135" s="36"/>
    </row>
    <row r="136" spans="1:3" ht="12.75">
      <c r="A136" s="36"/>
      <c r="B136" s="36"/>
      <c r="C136" s="36"/>
    </row>
    <row r="137" spans="1:3" ht="12.75">
      <c r="A137" s="36"/>
      <c r="B137" s="36"/>
      <c r="C137" s="36"/>
    </row>
    <row r="138" spans="1:3" ht="12.75">
      <c r="A138" s="36"/>
      <c r="B138" s="36"/>
      <c r="C138" s="36"/>
    </row>
    <row r="139" spans="1:3" ht="12.75">
      <c r="A139" s="36"/>
      <c r="B139" s="36"/>
      <c r="C139" s="36"/>
    </row>
    <row r="140" spans="1:3" ht="12.75">
      <c r="A140" s="36"/>
      <c r="B140" s="36"/>
      <c r="C140" s="36"/>
    </row>
    <row r="141" spans="1:3" ht="12.75">
      <c r="A141" s="36"/>
      <c r="B141" s="36"/>
      <c r="C141" s="36"/>
    </row>
    <row r="142" spans="1:3" ht="12.75">
      <c r="A142" s="36"/>
      <c r="B142" s="36"/>
      <c r="C142" s="36"/>
    </row>
    <row r="143" spans="1:3" ht="12.75">
      <c r="A143" s="36"/>
      <c r="B143" s="36"/>
      <c r="C143" s="36"/>
    </row>
    <row r="144" spans="1:3" ht="12.75">
      <c r="A144" s="36"/>
      <c r="B144" s="36"/>
      <c r="C144" s="36"/>
    </row>
    <row r="145" spans="1:3" ht="12.75">
      <c r="A145" s="36"/>
      <c r="B145" s="36"/>
      <c r="C145" s="36"/>
    </row>
    <row r="146" spans="1:3" ht="12.75">
      <c r="A146" s="36"/>
      <c r="B146" s="36"/>
      <c r="C146" s="36"/>
    </row>
    <row r="147" spans="1:3" ht="12.75">
      <c r="A147" s="36"/>
      <c r="B147" s="36"/>
      <c r="C147" s="36"/>
    </row>
    <row r="148" spans="1:3" ht="12.75">
      <c r="A148" s="36"/>
      <c r="B148" s="36"/>
      <c r="C148" s="36"/>
    </row>
    <row r="149" spans="1:3" ht="12.75">
      <c r="A149" s="36"/>
      <c r="B149" s="36"/>
      <c r="C149" s="36"/>
    </row>
    <row r="150" spans="1:3" ht="12.75">
      <c r="A150" s="36"/>
      <c r="B150" s="36"/>
      <c r="C150" s="36"/>
    </row>
    <row r="151" spans="1:3" ht="12.75">
      <c r="A151" s="36"/>
      <c r="B151" s="36"/>
      <c r="C151" s="36"/>
    </row>
    <row r="152" spans="1:3" ht="12.75">
      <c r="A152" s="36"/>
      <c r="B152" s="36"/>
      <c r="C152" s="36"/>
    </row>
    <row r="153" spans="1:3" ht="12.75">
      <c r="A153" s="36"/>
      <c r="B153" s="36"/>
      <c r="C153" s="36"/>
    </row>
    <row r="154" spans="1:3" ht="12.75">
      <c r="A154" s="36"/>
      <c r="B154" s="36"/>
      <c r="C154" s="36"/>
    </row>
    <row r="155" spans="1:3" ht="12.75">
      <c r="A155" s="36"/>
      <c r="B155" s="36"/>
      <c r="C155" s="36"/>
    </row>
    <row r="156" spans="1:3" ht="12.75">
      <c r="A156" s="36"/>
      <c r="B156" s="36"/>
      <c r="C156" s="36"/>
    </row>
    <row r="157" spans="1:3" ht="12.75">
      <c r="A157" s="36"/>
      <c r="B157" s="36"/>
      <c r="C157" s="36"/>
    </row>
    <row r="158" spans="1:3" ht="12.75">
      <c r="A158" s="36"/>
      <c r="B158" s="36"/>
      <c r="C158" s="36"/>
    </row>
    <row r="159" spans="1:3" ht="12.75">
      <c r="A159" s="36"/>
      <c r="B159" s="36"/>
      <c r="C159" s="36"/>
    </row>
    <row r="160" spans="1:3" ht="12.75">
      <c r="A160" s="36"/>
      <c r="B160" s="36"/>
      <c r="C160" s="36"/>
    </row>
    <row r="161" spans="1:3" ht="12.75">
      <c r="A161" s="36"/>
      <c r="B161" s="36"/>
      <c r="C161" s="36"/>
    </row>
    <row r="162" spans="1:3" ht="12.75">
      <c r="A162" s="36"/>
      <c r="B162" s="36"/>
      <c r="C162" s="36"/>
    </row>
    <row r="163" spans="1:3" ht="12.75">
      <c r="A163" s="36"/>
      <c r="B163" s="36"/>
      <c r="C163" s="36"/>
    </row>
    <row r="164" spans="1:3" ht="12.75">
      <c r="A164" s="36"/>
      <c r="B164" s="36"/>
      <c r="C164" s="36"/>
    </row>
    <row r="165" spans="1:3" ht="12.75">
      <c r="A165" s="36"/>
      <c r="B165" s="36"/>
      <c r="C165" s="36"/>
    </row>
    <row r="166" spans="1:3" ht="12.75">
      <c r="A166" s="36"/>
      <c r="B166" s="36"/>
      <c r="C166" s="36"/>
    </row>
    <row r="167" spans="1:3" ht="12.75">
      <c r="A167" s="36"/>
      <c r="B167" s="36"/>
      <c r="C167" s="36"/>
    </row>
    <row r="168" spans="1:3" ht="12.75">
      <c r="A168" s="36"/>
      <c r="B168" s="36"/>
      <c r="C168" s="36"/>
    </row>
    <row r="169" spans="1:3" ht="12.75">
      <c r="A169" s="36"/>
      <c r="B169" s="36"/>
      <c r="C169" s="36"/>
    </row>
    <row r="170" spans="1:3" ht="12.75">
      <c r="A170" s="36"/>
      <c r="B170" s="36"/>
      <c r="C170" s="36"/>
    </row>
    <row r="171" spans="1:3" ht="12.75">
      <c r="A171" s="36"/>
      <c r="B171" s="36"/>
      <c r="C171" s="36"/>
    </row>
    <row r="172" spans="1:3" ht="12.75">
      <c r="A172" s="36"/>
      <c r="B172" s="36"/>
      <c r="C172" s="36"/>
    </row>
    <row r="173" spans="1:3" ht="12.75">
      <c r="A173" s="36"/>
      <c r="B173" s="36"/>
      <c r="C173" s="36"/>
    </row>
    <row r="174" spans="1:3" ht="12.75">
      <c r="A174" s="36"/>
      <c r="B174" s="36"/>
      <c r="C174" s="36"/>
    </row>
    <row r="175" spans="1:3" ht="12.75">
      <c r="A175" s="36"/>
      <c r="B175" s="36"/>
      <c r="C175" s="36"/>
    </row>
    <row r="176" spans="1:3" ht="12.75">
      <c r="A176" s="36"/>
      <c r="B176" s="36"/>
      <c r="C176" s="36"/>
    </row>
    <row r="177" spans="1:3" ht="12.75">
      <c r="A177" s="36"/>
      <c r="B177" s="36"/>
      <c r="C177" s="36"/>
    </row>
    <row r="178" spans="1:3" ht="12.75">
      <c r="A178" s="36"/>
      <c r="B178" s="36"/>
      <c r="C178" s="36"/>
    </row>
    <row r="179" spans="1:3" ht="12.75">
      <c r="A179" s="36"/>
      <c r="B179" s="36"/>
      <c r="C179" s="36"/>
    </row>
    <row r="180" spans="1:3" ht="12.75">
      <c r="A180" s="36"/>
      <c r="B180" s="36"/>
      <c r="C180" s="36"/>
    </row>
    <row r="181" spans="1:3" ht="12.75">
      <c r="A181" s="36"/>
      <c r="B181" s="36"/>
      <c r="C181" s="36"/>
    </row>
    <row r="182" spans="1:3" ht="12.75">
      <c r="A182" s="36"/>
      <c r="B182" s="36"/>
      <c r="C182" s="36"/>
    </row>
    <row r="183" spans="1:3" ht="12.75">
      <c r="A183" s="36"/>
      <c r="B183" s="36"/>
      <c r="C183" s="36"/>
    </row>
    <row r="184" spans="1:3" ht="12.75">
      <c r="A184" s="36"/>
      <c r="B184" s="36"/>
      <c r="C184" s="36"/>
    </row>
    <row r="185" spans="1:3" ht="12.75">
      <c r="A185" s="36"/>
      <c r="B185" s="36"/>
      <c r="C185" s="36"/>
    </row>
    <row r="186" spans="1:3" ht="12.75">
      <c r="A186" s="36"/>
      <c r="B186" s="36"/>
      <c r="C186" s="36"/>
    </row>
    <row r="187" spans="1:3" ht="12.75">
      <c r="A187" s="36"/>
      <c r="B187" s="36"/>
      <c r="C187" s="36"/>
    </row>
    <row r="188" spans="1:3" ht="12.75">
      <c r="A188" s="36"/>
      <c r="B188" s="36"/>
      <c r="C188" s="36"/>
    </row>
    <row r="189" spans="1:3" ht="12.75">
      <c r="A189" s="36"/>
      <c r="B189" s="36"/>
      <c r="C189" s="36"/>
    </row>
    <row r="190" spans="1:3" ht="12.75">
      <c r="A190" s="36"/>
      <c r="B190" s="36"/>
      <c r="C190" s="36"/>
    </row>
    <row r="191" spans="1:3" ht="12.75">
      <c r="A191" s="36"/>
      <c r="B191" s="36"/>
      <c r="C191" s="36"/>
    </row>
    <row r="192" spans="1:3" ht="12.75">
      <c r="A192" s="36"/>
      <c r="B192" s="36"/>
      <c r="C192" s="36"/>
    </row>
    <row r="193" spans="1:3" ht="12.75">
      <c r="A193" s="36"/>
      <c r="B193" s="36"/>
      <c r="C193" s="36"/>
    </row>
    <row r="194" spans="1:3" ht="12.75">
      <c r="A194" s="36"/>
      <c r="B194" s="36"/>
      <c r="C194" s="36"/>
    </row>
    <row r="195" spans="1:3" ht="12.75">
      <c r="A195" s="36"/>
      <c r="B195" s="36"/>
      <c r="C195" s="36"/>
    </row>
    <row r="196" spans="1:3" ht="12.75">
      <c r="A196" s="36"/>
      <c r="B196" s="36"/>
      <c r="C196" s="36"/>
    </row>
    <row r="197" spans="1:3" ht="12.75">
      <c r="A197" s="36"/>
      <c r="B197" s="36"/>
      <c r="C197" s="36"/>
    </row>
    <row r="198" spans="1:3" ht="12.75">
      <c r="A198" s="36"/>
      <c r="B198" s="36"/>
      <c r="C198" s="36"/>
    </row>
    <row r="199" spans="1:3" ht="12.75">
      <c r="A199" s="36"/>
      <c r="B199" s="36"/>
      <c r="C199" s="36"/>
    </row>
    <row r="200" spans="1:3" ht="12.75">
      <c r="A200" s="36"/>
      <c r="B200" s="36"/>
      <c r="C200" s="36"/>
    </row>
    <row r="201" spans="1:3" ht="12.75">
      <c r="A201" s="36"/>
      <c r="B201" s="36"/>
      <c r="C201" s="36"/>
    </row>
    <row r="202" spans="1:3" ht="12.75">
      <c r="A202" s="36"/>
      <c r="B202" s="36"/>
      <c r="C202" s="36"/>
    </row>
    <row r="203" spans="1:3" ht="12.75">
      <c r="A203" s="36"/>
      <c r="B203" s="36"/>
      <c r="C203" s="36"/>
    </row>
    <row r="204" spans="1:3" ht="12.75">
      <c r="A204" s="36"/>
      <c r="B204" s="36"/>
      <c r="C204" s="36"/>
    </row>
    <row r="205" spans="1:3" ht="12.75">
      <c r="A205" s="36"/>
      <c r="B205" s="36"/>
      <c r="C205" s="36"/>
    </row>
    <row r="206" spans="1:3" ht="12.75">
      <c r="A206" s="36"/>
      <c r="B206" s="36"/>
      <c r="C206" s="36"/>
    </row>
    <row r="207" spans="1:3" ht="12.75">
      <c r="A207" s="36"/>
      <c r="B207" s="36"/>
      <c r="C207" s="36"/>
    </row>
    <row r="208" spans="1:3" ht="12.75">
      <c r="A208" s="36"/>
      <c r="B208" s="36"/>
      <c r="C208" s="36"/>
    </row>
    <row r="209" spans="1:3" ht="12.75">
      <c r="A209" s="36"/>
      <c r="B209" s="36"/>
      <c r="C209" s="36"/>
    </row>
    <row r="210" spans="1:3" ht="12.75">
      <c r="A210" s="36"/>
      <c r="B210" s="36"/>
      <c r="C210" s="36"/>
    </row>
    <row r="211" spans="1:3" ht="12.75">
      <c r="A211" s="36"/>
      <c r="B211" s="36"/>
      <c r="C211" s="36"/>
    </row>
    <row r="212" spans="1:3" ht="12.75">
      <c r="A212" s="36"/>
      <c r="B212" s="36"/>
      <c r="C212" s="36"/>
    </row>
    <row r="213" spans="1:3" ht="12.75">
      <c r="A213" s="36"/>
      <c r="B213" s="36"/>
      <c r="C213" s="36"/>
    </row>
    <row r="214" spans="1:3" ht="12.75">
      <c r="A214" s="36"/>
      <c r="B214" s="36"/>
      <c r="C214" s="36"/>
    </row>
    <row r="215" spans="1:3" ht="12.75">
      <c r="A215" s="36"/>
      <c r="B215" s="36"/>
      <c r="C215" s="36"/>
    </row>
    <row r="216" spans="1:3" ht="12.75">
      <c r="A216" s="36"/>
      <c r="B216" s="36"/>
      <c r="C216" s="36"/>
    </row>
    <row r="217" spans="1:3" ht="12.75">
      <c r="A217" s="36"/>
      <c r="B217" s="36"/>
      <c r="C217" s="36"/>
    </row>
    <row r="218" spans="1:3" ht="12.75">
      <c r="A218" s="36"/>
      <c r="B218" s="36"/>
      <c r="C218" s="36"/>
    </row>
    <row r="219" spans="1:3" ht="12.75">
      <c r="A219" s="36"/>
      <c r="B219" s="36"/>
      <c r="C219" s="36"/>
    </row>
    <row r="220" spans="1:3" ht="12.75">
      <c r="A220" s="36"/>
      <c r="B220" s="36"/>
      <c r="C220" s="36"/>
    </row>
    <row r="221" spans="1:3" ht="12.75">
      <c r="A221" s="36"/>
      <c r="B221" s="36"/>
      <c r="C221" s="36"/>
    </row>
    <row r="222" spans="1:3" ht="12.75">
      <c r="A222" s="36"/>
      <c r="B222" s="36"/>
      <c r="C222" s="36"/>
    </row>
    <row r="223" spans="1:3" ht="12.75">
      <c r="A223" s="36"/>
      <c r="B223" s="36"/>
      <c r="C223" s="36"/>
    </row>
    <row r="224" spans="1:3" ht="12.75">
      <c r="A224" s="36"/>
      <c r="B224" s="36"/>
      <c r="C224" s="36"/>
    </row>
    <row r="225" spans="1:3" ht="12.75">
      <c r="A225" s="36"/>
      <c r="B225" s="36"/>
      <c r="C225" s="36"/>
    </row>
    <row r="226" spans="1:3" ht="12.75">
      <c r="A226" s="36"/>
      <c r="B226" s="36"/>
      <c r="C226" s="36"/>
    </row>
    <row r="227" spans="1:3" ht="12.75">
      <c r="A227" s="36"/>
      <c r="B227" s="36"/>
      <c r="C227" s="36"/>
    </row>
    <row r="228" spans="1:3" ht="12.75">
      <c r="A228" s="36"/>
      <c r="B228" s="36"/>
      <c r="C228" s="36"/>
    </row>
    <row r="229" spans="1:3" ht="12.75">
      <c r="A229" s="36"/>
      <c r="B229" s="36"/>
      <c r="C229" s="36"/>
    </row>
    <row r="230" spans="1:3" ht="12.75">
      <c r="A230" s="36"/>
      <c r="B230" s="36"/>
      <c r="C230" s="36"/>
    </row>
    <row r="231" spans="1:3" ht="12.75">
      <c r="A231" s="36"/>
      <c r="B231" s="36"/>
      <c r="C231" s="36"/>
    </row>
    <row r="232" spans="1:3" ht="12.75">
      <c r="A232" s="36"/>
      <c r="B232" s="36"/>
      <c r="C232" s="36"/>
    </row>
    <row r="233" spans="1:3" ht="12.75">
      <c r="A233" s="36"/>
      <c r="B233" s="36"/>
      <c r="C233" s="36"/>
    </row>
    <row r="234" spans="1:3" ht="12.75">
      <c r="A234" s="36"/>
      <c r="B234" s="36"/>
      <c r="C234" s="36"/>
    </row>
    <row r="235" spans="1:3" ht="12.75">
      <c r="A235" s="36"/>
      <c r="B235" s="36"/>
      <c r="C235" s="36"/>
    </row>
    <row r="236" spans="1:3" ht="12.75">
      <c r="A236" s="36"/>
      <c r="B236" s="36"/>
      <c r="C236" s="36"/>
    </row>
    <row r="237" spans="1:3" ht="12.75">
      <c r="A237" s="36"/>
      <c r="B237" s="36"/>
      <c r="C237" s="36"/>
    </row>
    <row r="238" spans="1:3" ht="12.75">
      <c r="A238" s="36"/>
      <c r="B238" s="36"/>
      <c r="C238" s="36"/>
    </row>
    <row r="239" spans="1:3" ht="12.75">
      <c r="A239" s="36"/>
      <c r="B239" s="36"/>
      <c r="C239" s="36"/>
    </row>
    <row r="240" spans="1:3" ht="12.75">
      <c r="A240" s="36"/>
      <c r="B240" s="36"/>
      <c r="C240" s="36"/>
    </row>
    <row r="241" spans="1:3" ht="12.75">
      <c r="A241" s="36"/>
      <c r="B241" s="36"/>
      <c r="C241" s="36"/>
    </row>
    <row r="242" spans="1:3" ht="12.75">
      <c r="A242" s="36"/>
      <c r="B242" s="36"/>
      <c r="C242" s="36"/>
    </row>
    <row r="243" spans="1:3" ht="12.75">
      <c r="A243" s="36"/>
      <c r="B243" s="36"/>
      <c r="C243" s="36"/>
    </row>
    <row r="244" spans="1:3" ht="12.75">
      <c r="A244" s="36"/>
      <c r="B244" s="36"/>
      <c r="C244" s="36"/>
    </row>
    <row r="245" spans="1:3" ht="12.75">
      <c r="A245" s="36"/>
      <c r="B245" s="36"/>
      <c r="C245" s="36"/>
    </row>
    <row r="246" spans="1:3" ht="12.75">
      <c r="A246" s="36"/>
      <c r="B246" s="36"/>
      <c r="C246" s="36"/>
    </row>
    <row r="247" spans="1:3" ht="12.75">
      <c r="A247" s="36"/>
      <c r="B247" s="36"/>
      <c r="C247" s="36"/>
    </row>
    <row r="248" spans="1:3" ht="12.75">
      <c r="A248" s="36"/>
      <c r="B248" s="36"/>
      <c r="C248" s="36"/>
    </row>
    <row r="249" spans="1:3" ht="12.75">
      <c r="A249" s="36"/>
      <c r="B249" s="36"/>
      <c r="C249" s="36"/>
    </row>
    <row r="250" spans="1:3" ht="12.75">
      <c r="A250" s="36"/>
      <c r="B250" s="36"/>
      <c r="C250" s="36"/>
    </row>
    <row r="251" spans="1:3" ht="12.75">
      <c r="A251" s="36"/>
      <c r="B251" s="36"/>
      <c r="C251" s="36"/>
    </row>
    <row r="252" spans="1:3" ht="12.75">
      <c r="A252" s="36"/>
      <c r="B252" s="36"/>
      <c r="C252" s="36"/>
    </row>
    <row r="253" spans="1:3" ht="12.75">
      <c r="A253" s="36"/>
      <c r="B253" s="36"/>
      <c r="C253" s="36"/>
    </row>
    <row r="254" spans="1:3" ht="12.75">
      <c r="A254" s="36"/>
      <c r="B254" s="36"/>
      <c r="C254" s="36"/>
    </row>
    <row r="255" spans="1:3" ht="12.75">
      <c r="A255" s="36"/>
      <c r="B255" s="36"/>
      <c r="C255" s="36"/>
    </row>
    <row r="256" spans="1:3" ht="12.75">
      <c r="A256" s="36"/>
      <c r="B256" s="36"/>
      <c r="C256" s="36"/>
    </row>
    <row r="257" spans="1:3" ht="12.75">
      <c r="A257" s="36"/>
      <c r="B257" s="36"/>
      <c r="C257" s="36"/>
    </row>
    <row r="258" spans="1:3" ht="12.75">
      <c r="A258" s="36"/>
      <c r="B258" s="36"/>
      <c r="C258" s="36"/>
    </row>
    <row r="259" spans="1:3" ht="12.75">
      <c r="A259" s="36"/>
      <c r="B259" s="36"/>
      <c r="C259" s="36"/>
    </row>
    <row r="260" spans="1:3" ht="12.75">
      <c r="A260" s="36"/>
      <c r="B260" s="36"/>
      <c r="C260" s="36"/>
    </row>
    <row r="261" spans="1:3" ht="12.75">
      <c r="A261" s="36"/>
      <c r="B261" s="36"/>
      <c r="C261" s="36"/>
    </row>
    <row r="262" spans="1:3" ht="12.75">
      <c r="A262" s="36"/>
      <c r="B262" s="36"/>
      <c r="C262" s="36"/>
    </row>
    <row r="263" spans="1:3" ht="12.75">
      <c r="A263" s="36"/>
      <c r="B263" s="36"/>
      <c r="C263" s="36"/>
    </row>
    <row r="264" spans="1:3" ht="12.75">
      <c r="A264" s="36"/>
      <c r="B264" s="36"/>
      <c r="C264" s="36"/>
    </row>
    <row r="265" spans="1:3" ht="12.75">
      <c r="A265" s="36"/>
      <c r="B265" s="36"/>
      <c r="C265" s="36"/>
    </row>
    <row r="266" spans="1:3" ht="12.75">
      <c r="A266" s="36"/>
      <c r="B266" s="36"/>
      <c r="C266" s="36"/>
    </row>
    <row r="267" spans="1:3" ht="12.75">
      <c r="A267" s="36"/>
      <c r="B267" s="36"/>
      <c r="C267" s="36"/>
    </row>
    <row r="268" spans="1:3" ht="12.75">
      <c r="A268" s="36"/>
      <c r="B268" s="36"/>
      <c r="C268" s="36"/>
    </row>
    <row r="269" spans="1:3" ht="12.75">
      <c r="A269" s="36"/>
      <c r="B269" s="36"/>
      <c r="C269" s="36"/>
    </row>
    <row r="270" spans="1:3" ht="12.75">
      <c r="A270" s="36"/>
      <c r="B270" s="36"/>
      <c r="C270" s="36"/>
    </row>
    <row r="271" spans="1:3" ht="12.75">
      <c r="A271" s="36"/>
      <c r="B271" s="36"/>
      <c r="C271" s="36"/>
    </row>
    <row r="272" spans="1:3" ht="12.75">
      <c r="A272" s="36"/>
      <c r="B272" s="36"/>
      <c r="C272" s="36"/>
    </row>
    <row r="273" spans="1:3" ht="12.75">
      <c r="A273" s="36"/>
      <c r="B273" s="36"/>
      <c r="C273" s="36"/>
    </row>
    <row r="274" spans="1:3" ht="12.75">
      <c r="A274" s="36"/>
      <c r="B274" s="36"/>
      <c r="C274" s="36"/>
    </row>
    <row r="275" spans="1:3" ht="12.75">
      <c r="A275" s="36"/>
      <c r="B275" s="36"/>
      <c r="C275" s="36"/>
    </row>
    <row r="276" spans="1:3" ht="12.75">
      <c r="A276" s="36"/>
      <c r="B276" s="36"/>
      <c r="C276" s="36"/>
    </row>
    <row r="277" spans="1:3" ht="12.75">
      <c r="A277" s="36"/>
      <c r="B277" s="36"/>
      <c r="C277" s="36"/>
    </row>
    <row r="278" spans="1:3" ht="12.75">
      <c r="A278" s="36"/>
      <c r="B278" s="36"/>
      <c r="C278" s="36"/>
    </row>
    <row r="279" spans="1:3" ht="12.75">
      <c r="A279" s="36"/>
      <c r="B279" s="36"/>
      <c r="C279" s="36"/>
    </row>
    <row r="280" spans="1:3" ht="12.75">
      <c r="A280" s="36"/>
      <c r="B280" s="36"/>
      <c r="C280" s="36"/>
    </row>
    <row r="281" spans="1:3" ht="12.75">
      <c r="A281" s="36"/>
      <c r="B281" s="36"/>
      <c r="C281" s="36"/>
    </row>
    <row r="282" spans="1:3" ht="12.75">
      <c r="A282" s="36"/>
      <c r="B282" s="36"/>
      <c r="C282" s="36"/>
    </row>
    <row r="283" spans="1:3" ht="12.75">
      <c r="A283" s="36"/>
      <c r="B283" s="36"/>
      <c r="C283" s="36"/>
    </row>
    <row r="284" spans="1:3" ht="12.75">
      <c r="A284" s="36"/>
      <c r="B284" s="36"/>
      <c r="C284" s="36"/>
    </row>
    <row r="285" spans="1:3" ht="12.75">
      <c r="A285" s="36"/>
      <c r="B285" s="36"/>
      <c r="C285" s="36"/>
    </row>
    <row r="286" spans="1:3" ht="12.75">
      <c r="A286" s="36"/>
      <c r="B286" s="36"/>
      <c r="C286" s="36"/>
    </row>
    <row r="287" spans="1:3" ht="12.75">
      <c r="A287" s="36"/>
      <c r="B287" s="36"/>
      <c r="C287" s="36"/>
    </row>
    <row r="288" spans="1:3" ht="12.75">
      <c r="A288" s="36"/>
      <c r="B288" s="36"/>
      <c r="C288" s="36"/>
    </row>
    <row r="289" spans="1:3" ht="12.75">
      <c r="A289" s="36"/>
      <c r="B289" s="36"/>
      <c r="C289" s="36"/>
    </row>
    <row r="290" spans="1:3" ht="12.75">
      <c r="A290" s="36"/>
      <c r="B290" s="36"/>
      <c r="C290" s="36"/>
    </row>
    <row r="291" spans="1:3" ht="12.75">
      <c r="A291" s="36"/>
      <c r="B291" s="36"/>
      <c r="C291" s="36"/>
    </row>
    <row r="292" spans="1:3" ht="12.75">
      <c r="A292" s="36"/>
      <c r="B292" s="36"/>
      <c r="C292" s="36"/>
    </row>
    <row r="293" spans="1:3" ht="12.75">
      <c r="A293" s="36"/>
      <c r="B293" s="36"/>
      <c r="C293" s="36"/>
    </row>
    <row r="294" spans="1:3" ht="12.75">
      <c r="A294" s="36"/>
      <c r="B294" s="36"/>
      <c r="C294" s="36"/>
    </row>
    <row r="295" spans="1:3" ht="12.75">
      <c r="A295" s="36"/>
      <c r="B295" s="36"/>
      <c r="C295" s="36"/>
    </row>
    <row r="296" spans="1:3" ht="12.75">
      <c r="A296" s="36"/>
      <c r="B296" s="36"/>
      <c r="C296" s="36"/>
    </row>
    <row r="297" spans="1:3" ht="12.75">
      <c r="A297" s="36"/>
      <c r="B297" s="36"/>
      <c r="C297" s="36"/>
    </row>
    <row r="298" spans="1:3" ht="12.75">
      <c r="A298" s="36"/>
      <c r="B298" s="36"/>
      <c r="C298" s="36"/>
    </row>
    <row r="299" spans="1:3" ht="12.75">
      <c r="A299" s="36"/>
      <c r="B299" s="36"/>
      <c r="C299" s="36"/>
    </row>
    <row r="300" spans="1:3" ht="12.75">
      <c r="A300" s="36"/>
      <c r="B300" s="36"/>
      <c r="C300" s="36"/>
    </row>
    <row r="301" spans="1:3" ht="12.75">
      <c r="A301" s="36"/>
      <c r="B301" s="36"/>
      <c r="C301" s="36"/>
    </row>
    <row r="302" spans="1:3" ht="12.75">
      <c r="A302" s="36"/>
      <c r="B302" s="36"/>
      <c r="C302" s="36"/>
    </row>
    <row r="303" spans="1:3" ht="12.75">
      <c r="A303" s="36"/>
      <c r="B303" s="36"/>
      <c r="C303" s="36"/>
    </row>
    <row r="304" spans="1:3" ht="12.75">
      <c r="A304" s="36"/>
      <c r="B304" s="36"/>
      <c r="C304" s="36"/>
    </row>
    <row r="305" spans="1:3" ht="12.75">
      <c r="A305" s="36"/>
      <c r="B305" s="36"/>
      <c r="C305" s="36"/>
    </row>
    <row r="306" spans="1:3" ht="12.75">
      <c r="A306" s="36"/>
      <c r="B306" s="36"/>
      <c r="C306" s="36"/>
    </row>
    <row r="307" spans="1:3" ht="12.75">
      <c r="A307" s="36"/>
      <c r="B307" s="36"/>
      <c r="C307" s="36"/>
    </row>
    <row r="308" spans="1:3" ht="12.75">
      <c r="A308" s="36"/>
      <c r="B308" s="36"/>
      <c r="C308" s="36"/>
    </row>
    <row r="309" spans="1:3" ht="12.75">
      <c r="A309" s="36"/>
      <c r="B309" s="36"/>
      <c r="C309" s="36"/>
    </row>
    <row r="310" spans="1:3" ht="12.75">
      <c r="A310" s="36"/>
      <c r="B310" s="36"/>
      <c r="C310" s="36"/>
    </row>
    <row r="311" spans="1:3" ht="12.75">
      <c r="A311" s="36"/>
      <c r="B311" s="36"/>
      <c r="C311" s="36"/>
    </row>
    <row r="312" spans="1:3" ht="12.75">
      <c r="A312" s="36"/>
      <c r="B312" s="36"/>
      <c r="C312" s="36"/>
    </row>
    <row r="313" spans="1:3" ht="12.75">
      <c r="A313" s="36"/>
      <c r="B313" s="36"/>
      <c r="C313" s="36"/>
    </row>
    <row r="314" spans="1:3" ht="12.75">
      <c r="A314" s="36"/>
      <c r="B314" s="36"/>
      <c r="C314" s="36"/>
    </row>
    <row r="315" spans="1:3" ht="12.75">
      <c r="A315" s="36"/>
      <c r="B315" s="36"/>
      <c r="C315" s="36"/>
    </row>
    <row r="316" spans="1:3" ht="12.75">
      <c r="A316" s="36"/>
      <c r="B316" s="36"/>
      <c r="C316" s="36"/>
    </row>
    <row r="317" spans="1:3" ht="12.75">
      <c r="A317" s="36"/>
      <c r="B317" s="36"/>
      <c r="C317" s="36"/>
    </row>
    <row r="318" spans="1:3" ht="12.75">
      <c r="A318" s="36"/>
      <c r="B318" s="36"/>
      <c r="C318" s="36"/>
    </row>
    <row r="319" spans="1:3" ht="12.75">
      <c r="A319" s="36"/>
      <c r="B319" s="36"/>
      <c r="C319" s="36"/>
    </row>
    <row r="320" spans="1:3" ht="12.75">
      <c r="A320" s="36"/>
      <c r="B320" s="36"/>
      <c r="C320" s="36"/>
    </row>
    <row r="321" spans="1:3" ht="12.75">
      <c r="A321" s="36"/>
      <c r="B321" s="36"/>
      <c r="C321" s="36"/>
    </row>
    <row r="322" spans="1:3" ht="12.75">
      <c r="A322" s="36"/>
      <c r="B322" s="36"/>
      <c r="C322" s="36"/>
    </row>
    <row r="323" spans="1:3" ht="12.75">
      <c r="A323" s="36"/>
      <c r="B323" s="36"/>
      <c r="C323" s="36"/>
    </row>
    <row r="324" spans="1:3" ht="12.75">
      <c r="A324" s="36"/>
      <c r="B324" s="36"/>
      <c r="C324" s="36"/>
    </row>
    <row r="325" spans="1:3" ht="12.75">
      <c r="A325" s="36"/>
      <c r="B325" s="36"/>
      <c r="C325" s="36"/>
    </row>
    <row r="326" spans="1:3" ht="12.75">
      <c r="A326" s="36"/>
      <c r="B326" s="36"/>
      <c r="C326" s="36"/>
    </row>
    <row r="327" spans="1:3" ht="12.75">
      <c r="A327" s="36"/>
      <c r="B327" s="36"/>
      <c r="C327" s="36"/>
    </row>
    <row r="328" spans="1:3" ht="12.75">
      <c r="A328" s="36"/>
      <c r="B328" s="36"/>
      <c r="C328" s="36"/>
    </row>
    <row r="329" spans="1:3" ht="12.75">
      <c r="A329" s="36"/>
      <c r="B329" s="36"/>
      <c r="C329" s="36"/>
    </row>
    <row r="330" spans="1:3" ht="12.75">
      <c r="A330" s="36"/>
      <c r="B330" s="36"/>
      <c r="C330" s="36"/>
    </row>
    <row r="331" spans="1:3" ht="12.75">
      <c r="A331" s="36"/>
      <c r="B331" s="36"/>
      <c r="C331" s="36"/>
    </row>
    <row r="332" spans="1:3" ht="12.75">
      <c r="A332" s="36"/>
      <c r="B332" s="36"/>
      <c r="C332" s="36"/>
    </row>
    <row r="333" spans="1:3" ht="12.75">
      <c r="A333" s="36"/>
      <c r="B333" s="36"/>
      <c r="C333" s="36"/>
    </row>
    <row r="334" spans="1:3" ht="12.75">
      <c r="A334" s="36"/>
      <c r="B334" s="36"/>
      <c r="C334" s="36"/>
    </row>
    <row r="335" spans="1:3" ht="12.75">
      <c r="A335" s="36"/>
      <c r="B335" s="36"/>
      <c r="C335" s="36"/>
    </row>
    <row r="336" spans="1:3" ht="12.75">
      <c r="A336" s="36"/>
      <c r="B336" s="36"/>
      <c r="C336" s="36"/>
    </row>
    <row r="337" spans="1:3" ht="12.75">
      <c r="A337" s="36"/>
      <c r="B337" s="36"/>
      <c r="C337" s="36"/>
    </row>
    <row r="338" spans="1:3" ht="12.75">
      <c r="A338" s="36"/>
      <c r="B338" s="36"/>
      <c r="C338" s="36"/>
    </row>
    <row r="339" spans="1:3" ht="12.75">
      <c r="A339" s="36"/>
      <c r="B339" s="36"/>
      <c r="C339" s="36"/>
    </row>
    <row r="340" spans="1:3" ht="12.75">
      <c r="A340" s="36"/>
      <c r="B340" s="36"/>
      <c r="C340" s="36"/>
    </row>
    <row r="341" spans="1:3" ht="12.75">
      <c r="A341" s="36"/>
      <c r="B341" s="36"/>
      <c r="C341" s="36"/>
    </row>
    <row r="342" spans="1:3" ht="12.75">
      <c r="A342" s="36"/>
      <c r="B342" s="36"/>
      <c r="C342" s="36"/>
    </row>
    <row r="343" spans="1:3" ht="12.75">
      <c r="A343" s="36"/>
      <c r="B343" s="36"/>
      <c r="C343" s="36"/>
    </row>
    <row r="344" spans="1:3" ht="12.75">
      <c r="A344" s="36"/>
      <c r="B344" s="36"/>
      <c r="C344" s="36"/>
    </row>
    <row r="345" spans="1:3" ht="12.75">
      <c r="A345" s="36"/>
      <c r="B345" s="36"/>
      <c r="C345" s="36"/>
    </row>
    <row r="346" spans="1:3" ht="12.75">
      <c r="A346" s="36"/>
      <c r="B346" s="36"/>
      <c r="C346" s="36"/>
    </row>
    <row r="347" spans="1:3" ht="12.75">
      <c r="A347" s="36"/>
      <c r="B347" s="36"/>
      <c r="C347" s="36"/>
    </row>
    <row r="348" spans="1:3" ht="12.75">
      <c r="A348" s="36"/>
      <c r="B348" s="36"/>
      <c r="C348" s="36"/>
    </row>
    <row r="349" spans="1:3" ht="12.75">
      <c r="A349" s="36"/>
      <c r="B349" s="36"/>
      <c r="C349" s="36"/>
    </row>
    <row r="350" spans="1:3" ht="12.75">
      <c r="A350" s="36"/>
      <c r="B350" s="36"/>
      <c r="C350" s="36"/>
    </row>
    <row r="351" spans="1:3" ht="12.75">
      <c r="A351" s="36"/>
      <c r="B351" s="36"/>
      <c r="C351" s="36"/>
    </row>
    <row r="352" spans="1:3" ht="12.75">
      <c r="A352" s="36"/>
      <c r="B352" s="36"/>
      <c r="C352" s="36"/>
    </row>
    <row r="353" spans="1:3" ht="12.75">
      <c r="A353" s="36"/>
      <c r="B353" s="36"/>
      <c r="C353" s="36"/>
    </row>
    <row r="354" spans="1:3" ht="12.75">
      <c r="A354" s="36"/>
      <c r="B354" s="36"/>
      <c r="C354" s="36"/>
    </row>
    <row r="355" spans="1:3" ht="12.75">
      <c r="A355" s="36"/>
      <c r="B355" s="36"/>
      <c r="C355" s="36"/>
    </row>
    <row r="356" spans="1:3" ht="12.75">
      <c r="A356" s="36"/>
      <c r="B356" s="36"/>
      <c r="C356" s="36"/>
    </row>
    <row r="357" spans="1:3" ht="12.75">
      <c r="A357" s="36"/>
      <c r="B357" s="36"/>
      <c r="C357" s="36"/>
    </row>
    <row r="358" spans="1:3" ht="12.75">
      <c r="A358" s="36"/>
      <c r="B358" s="36"/>
      <c r="C358" s="36"/>
    </row>
    <row r="359" spans="1:3" ht="12.75">
      <c r="A359" s="36"/>
      <c r="B359" s="36"/>
      <c r="C359" s="36"/>
    </row>
    <row r="360" spans="1:3" ht="12.75">
      <c r="A360" s="36"/>
      <c r="B360" s="36"/>
      <c r="C360" s="36"/>
    </row>
    <row r="361" spans="1:3" ht="12.75">
      <c r="A361" s="36"/>
      <c r="B361" s="36"/>
      <c r="C361" s="36"/>
    </row>
    <row r="362" spans="1:3" ht="12.75">
      <c r="A362" s="36"/>
      <c r="B362" s="36"/>
      <c r="C362" s="36"/>
    </row>
    <row r="363" spans="1:3" ht="12.75">
      <c r="A363" s="36"/>
      <c r="B363" s="36"/>
      <c r="C363" s="36"/>
    </row>
    <row r="364" spans="1:3" ht="12.75">
      <c r="A364" s="36"/>
      <c r="B364" s="36"/>
      <c r="C364" s="36"/>
    </row>
    <row r="365" spans="1:3" ht="12.75">
      <c r="A365" s="36"/>
      <c r="B365" s="36"/>
      <c r="C365" s="36"/>
    </row>
    <row r="366" spans="1:3" ht="12.75">
      <c r="A366" s="36"/>
      <c r="B366" s="36"/>
      <c r="C366" s="36"/>
    </row>
    <row r="367" spans="1:3" ht="12.75">
      <c r="A367" s="36"/>
      <c r="B367" s="36"/>
      <c r="C367" s="36"/>
    </row>
    <row r="368" spans="1:3" ht="12.75">
      <c r="A368" s="36"/>
      <c r="B368" s="36"/>
      <c r="C368" s="36"/>
    </row>
    <row r="369" spans="1:3" ht="12.75">
      <c r="A369" s="36"/>
      <c r="B369" s="36"/>
      <c r="C369" s="36"/>
    </row>
    <row r="370" spans="1:3" ht="12.75">
      <c r="A370" s="36"/>
      <c r="B370" s="36"/>
      <c r="C370" s="36"/>
    </row>
    <row r="371" spans="1:3" ht="12.75">
      <c r="A371" s="36"/>
      <c r="B371" s="36"/>
      <c r="C371" s="36"/>
    </row>
    <row r="372" spans="1:3" ht="12.75">
      <c r="A372" s="36"/>
      <c r="B372" s="36"/>
      <c r="C372" s="36"/>
    </row>
    <row r="373" spans="1:3" ht="12.75">
      <c r="A373" s="36"/>
      <c r="B373" s="36"/>
      <c r="C373" s="36"/>
    </row>
    <row r="374" spans="1:3" ht="12.75">
      <c r="A374" s="36"/>
      <c r="B374" s="36"/>
      <c r="C374" s="36"/>
    </row>
    <row r="375" spans="1:3" ht="12.75">
      <c r="A375" s="36"/>
      <c r="B375" s="36"/>
      <c r="C375" s="36"/>
    </row>
  </sheetData>
  <sheetProtection/>
  <mergeCells count="4">
    <mergeCell ref="A8:C8"/>
    <mergeCell ref="A9:C9"/>
    <mergeCell ref="A50:A52"/>
    <mergeCell ref="A10:C10"/>
  </mergeCells>
  <printOptions/>
  <pageMargins left="0.984251968503937" right="0" top="0.3937007874015748" bottom="0.1968503937007874" header="0.5118110236220472" footer="0.5118110236220472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20.00390625" style="0" customWidth="1"/>
    <col min="2" max="2" width="40.625" style="0" customWidth="1"/>
    <col min="3" max="3" width="11.625" style="0" customWidth="1"/>
    <col min="4" max="4" width="12.00390625" style="0" customWidth="1"/>
    <col min="5" max="5" width="10.125" style="0" bestFit="1" customWidth="1"/>
  </cols>
  <sheetData>
    <row r="1" spans="1:4" ht="12.75">
      <c r="A1" s="24"/>
      <c r="B1" s="24"/>
      <c r="C1" s="24"/>
      <c r="D1" s="109" t="s">
        <v>395</v>
      </c>
    </row>
    <row r="2" spans="1:3" ht="12.75">
      <c r="A2" s="24"/>
      <c r="B2" s="24"/>
      <c r="C2" s="24"/>
    </row>
    <row r="3" spans="1:4" ht="12.75">
      <c r="A3" s="24"/>
      <c r="B3" s="86" t="s">
        <v>117</v>
      </c>
      <c r="C3" s="86"/>
      <c r="D3" s="24"/>
    </row>
    <row r="4" spans="1:4" ht="12.75">
      <c r="A4" s="24"/>
      <c r="B4" s="86" t="s">
        <v>116</v>
      </c>
      <c r="C4" s="86"/>
      <c r="D4" s="24"/>
    </row>
    <row r="5" spans="1:4" ht="12.75">
      <c r="A5" s="24"/>
      <c r="B5" s="86" t="s">
        <v>609</v>
      </c>
      <c r="C5" s="86"/>
      <c r="D5" s="24"/>
    </row>
    <row r="6" spans="1:4" ht="12.75">
      <c r="A6" s="24"/>
      <c r="B6" s="86" t="s">
        <v>535</v>
      </c>
      <c r="C6" s="86"/>
      <c r="D6" s="24"/>
    </row>
    <row r="7" spans="1:4" ht="12.75">
      <c r="A7" s="24"/>
      <c r="B7" s="24"/>
      <c r="C7" s="24"/>
      <c r="D7" s="51" t="s">
        <v>108</v>
      </c>
    </row>
    <row r="8" spans="1:4" ht="12.75">
      <c r="A8" s="52" t="s">
        <v>190</v>
      </c>
      <c r="B8" s="52" t="s">
        <v>191</v>
      </c>
      <c r="C8" s="428" t="s">
        <v>113</v>
      </c>
      <c r="D8" s="429"/>
    </row>
    <row r="9" spans="1:4" ht="12.75">
      <c r="A9" s="110"/>
      <c r="B9" s="110"/>
      <c r="C9" s="52" t="s">
        <v>602</v>
      </c>
      <c r="D9" s="52" t="s">
        <v>603</v>
      </c>
    </row>
    <row r="10" spans="1:4" ht="25.5">
      <c r="A10" s="111" t="s">
        <v>216</v>
      </c>
      <c r="B10" s="112" t="s">
        <v>187</v>
      </c>
      <c r="C10" s="396">
        <v>0</v>
      </c>
      <c r="D10" s="395">
        <v>0</v>
      </c>
    </row>
    <row r="11" spans="1:4" ht="25.5">
      <c r="A11" s="113" t="s">
        <v>219</v>
      </c>
      <c r="B11" s="108" t="s">
        <v>581</v>
      </c>
      <c r="C11" s="397">
        <v>0</v>
      </c>
      <c r="D11" s="395">
        <v>0</v>
      </c>
    </row>
    <row r="12" spans="1:4" ht="12.75">
      <c r="A12" s="113" t="s">
        <v>220</v>
      </c>
      <c r="B12" s="108" t="s">
        <v>582</v>
      </c>
      <c r="C12" s="252">
        <f aca="true" t="shared" si="0" ref="C12:D14">C13</f>
        <v>-1251956.07</v>
      </c>
      <c r="D12" s="252">
        <f t="shared" si="0"/>
        <v>-1266491.5</v>
      </c>
    </row>
    <row r="13" spans="1:4" ht="25.5">
      <c r="A13" s="113" t="s">
        <v>583</v>
      </c>
      <c r="B13" s="108" t="s">
        <v>584</v>
      </c>
      <c r="C13" s="252">
        <f t="shared" si="0"/>
        <v>-1251956.07</v>
      </c>
      <c r="D13" s="252">
        <f t="shared" si="0"/>
        <v>-1266491.5</v>
      </c>
    </row>
    <row r="14" spans="1:5" ht="25.5">
      <c r="A14" s="113" t="s">
        <v>221</v>
      </c>
      <c r="B14" s="108" t="s">
        <v>590</v>
      </c>
      <c r="C14" s="252">
        <f t="shared" si="0"/>
        <v>-1251956.07</v>
      </c>
      <c r="D14" s="252">
        <f t="shared" si="0"/>
        <v>-1266491.5</v>
      </c>
      <c r="E14" s="205"/>
    </row>
    <row r="15" spans="1:4" ht="25.5">
      <c r="A15" s="113" t="s">
        <v>104</v>
      </c>
      <c r="B15" s="108" t="s">
        <v>589</v>
      </c>
      <c r="C15" s="252">
        <f>-C16</f>
        <v>-1251956.07</v>
      </c>
      <c r="D15" s="252">
        <f>-D16</f>
        <v>-1266491.5</v>
      </c>
    </row>
    <row r="16" spans="1:4" ht="12.75">
      <c r="A16" s="113" t="s">
        <v>279</v>
      </c>
      <c r="B16" s="108" t="s">
        <v>586</v>
      </c>
      <c r="C16" s="252">
        <f aca="true" t="shared" si="1" ref="C16:D18">C17</f>
        <v>1251956.07</v>
      </c>
      <c r="D16" s="252">
        <f t="shared" si="1"/>
        <v>1266491.5</v>
      </c>
    </row>
    <row r="17" spans="1:4" ht="25.5">
      <c r="A17" s="113" t="s">
        <v>587</v>
      </c>
      <c r="B17" s="108" t="s">
        <v>585</v>
      </c>
      <c r="C17" s="264">
        <f t="shared" si="1"/>
        <v>1251956.07</v>
      </c>
      <c r="D17" s="264">
        <f t="shared" si="1"/>
        <v>1266491.5</v>
      </c>
    </row>
    <row r="18" spans="1:4" ht="25.5">
      <c r="A18" s="113" t="s">
        <v>280</v>
      </c>
      <c r="B18" s="108" t="s">
        <v>588</v>
      </c>
      <c r="C18" s="252">
        <f t="shared" si="1"/>
        <v>1251956.07</v>
      </c>
      <c r="D18" s="252">
        <f t="shared" si="1"/>
        <v>1266491.5</v>
      </c>
    </row>
    <row r="19" spans="1:4" ht="25.5">
      <c r="A19" s="113" t="s">
        <v>281</v>
      </c>
      <c r="B19" s="108" t="s">
        <v>588</v>
      </c>
      <c r="C19" s="252">
        <v>1251956.07</v>
      </c>
      <c r="D19" s="252">
        <v>1266491.5</v>
      </c>
    </row>
  </sheetData>
  <sheetProtection/>
  <mergeCells count="1">
    <mergeCell ref="C8:D8"/>
  </mergeCells>
  <printOptions/>
  <pageMargins left="0.7874015748031497" right="0.7874015748031497" top="0.3937007874015748" bottom="0.98425196850393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9"/>
  <sheetViews>
    <sheetView view="pageBreakPreview" zoomScale="75" zoomScaleNormal="75" zoomScaleSheetLayoutView="75" zoomScalePageLayoutView="0" workbookViewId="0" topLeftCell="A1">
      <selection activeCell="F23" sqref="F23"/>
    </sheetView>
  </sheetViews>
  <sheetFormatPr defaultColWidth="10.75390625" defaultRowHeight="12.75"/>
  <cols>
    <col min="1" max="1" width="50.00390625" style="3" customWidth="1"/>
    <col min="2" max="2" width="26.00390625" style="3" customWidth="1"/>
    <col min="3" max="3" width="13.625" style="3" customWidth="1"/>
    <col min="4" max="4" width="11.625" style="3" customWidth="1"/>
    <col min="5" max="16384" width="10.75390625" style="3" customWidth="1"/>
  </cols>
  <sheetData>
    <row r="1" spans="1:4" ht="18.75">
      <c r="A1" s="2"/>
      <c r="B1" s="2"/>
      <c r="C1" s="49"/>
      <c r="D1" s="139" t="s">
        <v>395</v>
      </c>
    </row>
    <row r="2" spans="1:2" ht="18.75">
      <c r="A2" s="2"/>
      <c r="B2" s="2"/>
    </row>
    <row r="3" spans="1:4" ht="15.75">
      <c r="A3" s="462" t="s">
        <v>146</v>
      </c>
      <c r="B3" s="476"/>
      <c r="C3" s="476"/>
      <c r="D3" s="476"/>
    </row>
    <row r="4" spans="1:4" ht="15.75">
      <c r="A4" s="462" t="s">
        <v>604</v>
      </c>
      <c r="B4" s="476"/>
      <c r="C4" s="476"/>
      <c r="D4" s="476"/>
    </row>
    <row r="5" spans="1:4" ht="18" customHeight="1">
      <c r="A5" s="463" t="s">
        <v>606</v>
      </c>
      <c r="B5" s="475"/>
      <c r="C5" s="475"/>
      <c r="D5" s="475"/>
    </row>
    <row r="6" spans="1:4" ht="18" customHeight="1">
      <c r="A6" s="7"/>
      <c r="B6" s="7"/>
      <c r="C6" s="5"/>
      <c r="D6" s="5" t="s">
        <v>141</v>
      </c>
    </row>
    <row r="7" spans="1:4" ht="18" customHeight="1">
      <c r="A7" s="477" t="s">
        <v>199</v>
      </c>
      <c r="B7" s="477" t="s">
        <v>283</v>
      </c>
      <c r="C7" s="478" t="s">
        <v>113</v>
      </c>
      <c r="D7" s="429"/>
    </row>
    <row r="8" spans="1:4" ht="18" customHeight="1">
      <c r="A8" s="459"/>
      <c r="B8" s="459"/>
      <c r="C8" s="6" t="s">
        <v>602</v>
      </c>
      <c r="D8" s="6" t="s">
        <v>603</v>
      </c>
    </row>
    <row r="9" spans="1:4" ht="18.75">
      <c r="A9" s="260" t="s">
        <v>200</v>
      </c>
      <c r="B9" s="76"/>
      <c r="C9" s="173">
        <f>C10+C11+C20</f>
        <v>744838.0700000001</v>
      </c>
      <c r="D9" s="173">
        <f>D10+D11+D20</f>
        <v>731417.4000000001</v>
      </c>
    </row>
    <row r="10" spans="1:4" ht="21" customHeight="1" hidden="1">
      <c r="A10" s="261" t="s">
        <v>149</v>
      </c>
      <c r="B10" s="77" t="s">
        <v>228</v>
      </c>
      <c r="C10" s="259">
        <v>0</v>
      </c>
      <c r="D10" s="259">
        <v>0</v>
      </c>
    </row>
    <row r="11" spans="1:4" ht="31.5" customHeight="1">
      <c r="A11" s="262" t="s">
        <v>147</v>
      </c>
      <c r="B11" s="65" t="s">
        <v>229</v>
      </c>
      <c r="C11" s="259">
        <f>C12+C13+C14+C15+C16+C17+C19+C18</f>
        <v>438834.4</v>
      </c>
      <c r="D11" s="259">
        <f>D12+D13+D14+D15+D16+D17+D19+D18</f>
        <v>424768.4000000001</v>
      </c>
    </row>
    <row r="12" spans="1:4" ht="59.25" customHeight="1">
      <c r="A12" s="261" t="s">
        <v>224</v>
      </c>
      <c r="B12" s="78" t="s">
        <v>230</v>
      </c>
      <c r="C12" s="259">
        <v>24189.2</v>
      </c>
      <c r="D12" s="259">
        <v>25210.9</v>
      </c>
    </row>
    <row r="13" spans="1:4" ht="44.25" customHeight="1">
      <c r="A13" s="261" t="s">
        <v>201</v>
      </c>
      <c r="B13" s="78" t="s">
        <v>230</v>
      </c>
      <c r="C13" s="259">
        <v>399749.1</v>
      </c>
      <c r="D13" s="259">
        <v>383558.9</v>
      </c>
    </row>
    <row r="14" spans="1:4" ht="45" customHeight="1">
      <c r="A14" s="287" t="s">
        <v>355</v>
      </c>
      <c r="B14" s="78" t="s">
        <v>230</v>
      </c>
      <c r="C14" s="259">
        <v>7894.7</v>
      </c>
      <c r="D14" s="259">
        <v>7894.7</v>
      </c>
    </row>
    <row r="15" spans="1:4" ht="147.75" customHeight="1">
      <c r="A15" s="323" t="s">
        <v>222</v>
      </c>
      <c r="B15" s="78" t="s">
        <v>223</v>
      </c>
      <c r="C15" s="289">
        <v>6822.4</v>
      </c>
      <c r="D15" s="289">
        <v>7924.9</v>
      </c>
    </row>
    <row r="16" spans="1:4" ht="120" hidden="1">
      <c r="A16" s="324" t="s">
        <v>67</v>
      </c>
      <c r="B16" s="78" t="s">
        <v>69</v>
      </c>
      <c r="C16" s="289">
        <v>0</v>
      </c>
      <c r="D16" s="289">
        <v>0</v>
      </c>
    </row>
    <row r="17" spans="1:4" ht="103.5" customHeight="1" hidden="1">
      <c r="A17" s="324" t="s">
        <v>68</v>
      </c>
      <c r="B17" s="78" t="s">
        <v>70</v>
      </c>
      <c r="C17" s="289">
        <v>0</v>
      </c>
      <c r="D17" s="289">
        <v>0</v>
      </c>
    </row>
    <row r="18" spans="1:4" ht="45" hidden="1">
      <c r="A18" s="381" t="s">
        <v>534</v>
      </c>
      <c r="B18" s="78" t="s">
        <v>533</v>
      </c>
      <c r="C18" s="289">
        <v>0</v>
      </c>
      <c r="D18" s="289">
        <v>0</v>
      </c>
    </row>
    <row r="19" spans="1:4" ht="118.5" customHeight="1">
      <c r="A19" s="263" t="s">
        <v>99</v>
      </c>
      <c r="B19" s="78" t="s">
        <v>230</v>
      </c>
      <c r="C19" s="289">
        <v>179</v>
      </c>
      <c r="D19" s="289">
        <v>179</v>
      </c>
    </row>
    <row r="20" spans="1:4" ht="18" customHeight="1">
      <c r="A20" s="262" t="s">
        <v>148</v>
      </c>
      <c r="B20" s="65" t="s">
        <v>231</v>
      </c>
      <c r="C20" s="259">
        <f>C21+C22+C23+C24+C25+C26+C27+C28+C29+C30+C31+C32+C33+C34+C35+C36+C37+C38+C39+C40+C41+C42</f>
        <v>306003.67000000004</v>
      </c>
      <c r="D20" s="259">
        <f>D21+D22+D23+D24+D25+D26+D27+D28+D29+D30+D31+D32+D33+D34+D35+D36+D37+D38+D39+D40+D41+D42</f>
        <v>306649</v>
      </c>
    </row>
    <row r="21" spans="1:4" ht="47.25" customHeight="1">
      <c r="A21" s="261" t="s">
        <v>202</v>
      </c>
      <c r="B21" s="78" t="s">
        <v>232</v>
      </c>
      <c r="C21" s="289">
        <v>1645.2</v>
      </c>
      <c r="D21" s="289">
        <v>1702.9</v>
      </c>
    </row>
    <row r="22" spans="1:4" ht="45">
      <c r="A22" s="261" t="s">
        <v>332</v>
      </c>
      <c r="B22" s="78" t="s">
        <v>233</v>
      </c>
      <c r="C22" s="289">
        <v>6.8</v>
      </c>
      <c r="D22" s="289">
        <v>78.2</v>
      </c>
    </row>
    <row r="23" spans="1:4" ht="45.75" customHeight="1">
      <c r="A23" s="261" t="s">
        <v>206</v>
      </c>
      <c r="B23" s="78" t="s">
        <v>234</v>
      </c>
      <c r="C23" s="289">
        <v>4196.3</v>
      </c>
      <c r="D23" s="289">
        <v>4598.9</v>
      </c>
    </row>
    <row r="24" spans="1:4" ht="45" customHeight="1">
      <c r="A24" s="261" t="s">
        <v>207</v>
      </c>
      <c r="B24" s="78" t="s">
        <v>235</v>
      </c>
      <c r="C24" s="289">
        <v>834.3</v>
      </c>
      <c r="D24" s="289">
        <v>244.5</v>
      </c>
    </row>
    <row r="25" spans="1:4" ht="45" customHeight="1">
      <c r="A25" s="261" t="s">
        <v>208</v>
      </c>
      <c r="B25" s="78" t="s">
        <v>235</v>
      </c>
      <c r="C25" s="289">
        <v>183519.2</v>
      </c>
      <c r="D25" s="289">
        <v>183519.2</v>
      </c>
    </row>
    <row r="26" spans="1:4" ht="44.25" customHeight="1">
      <c r="A26" s="261" t="s">
        <v>150</v>
      </c>
      <c r="B26" s="78" t="s">
        <v>235</v>
      </c>
      <c r="C26" s="289">
        <v>64110.1</v>
      </c>
      <c r="D26" s="289">
        <v>64110.1</v>
      </c>
    </row>
    <row r="27" spans="1:4" ht="46.5" customHeight="1">
      <c r="A27" s="261" t="s">
        <v>392</v>
      </c>
      <c r="B27" s="78" t="s">
        <v>235</v>
      </c>
      <c r="C27" s="289">
        <v>490.4</v>
      </c>
      <c r="D27" s="289">
        <v>509.8</v>
      </c>
    </row>
    <row r="28" spans="1:4" ht="32.25" customHeight="1">
      <c r="A28" s="261" t="s">
        <v>209</v>
      </c>
      <c r="B28" s="78" t="s">
        <v>235</v>
      </c>
      <c r="C28" s="289">
        <v>479.1</v>
      </c>
      <c r="D28" s="289">
        <v>497.1</v>
      </c>
    </row>
    <row r="29" spans="1:4" ht="30.75" customHeight="1">
      <c r="A29" s="261" t="s">
        <v>210</v>
      </c>
      <c r="B29" s="78" t="s">
        <v>235</v>
      </c>
      <c r="C29" s="289">
        <v>462.6</v>
      </c>
      <c r="D29" s="289">
        <v>480.6</v>
      </c>
    </row>
    <row r="30" spans="1:4" ht="30.75" customHeight="1">
      <c r="A30" s="261" t="s">
        <v>211</v>
      </c>
      <c r="B30" s="78" t="s">
        <v>236</v>
      </c>
      <c r="C30" s="289">
        <v>462.6</v>
      </c>
      <c r="D30" s="289">
        <v>480.6</v>
      </c>
    </row>
    <row r="31" spans="1:4" ht="57" customHeight="1">
      <c r="A31" s="261" t="s">
        <v>163</v>
      </c>
      <c r="B31" s="78" t="s">
        <v>236</v>
      </c>
      <c r="C31" s="289">
        <v>6528.1</v>
      </c>
      <c r="D31" s="289">
        <v>6533.1</v>
      </c>
    </row>
    <row r="32" spans="1:4" ht="30" customHeight="1">
      <c r="A32" s="261" t="s">
        <v>212</v>
      </c>
      <c r="B32" s="78" t="s">
        <v>235</v>
      </c>
      <c r="C32" s="289">
        <v>59.3</v>
      </c>
      <c r="D32" s="289">
        <v>59.3</v>
      </c>
    </row>
    <row r="33" spans="1:4" ht="33" customHeight="1">
      <c r="A33" s="261" t="s">
        <v>213</v>
      </c>
      <c r="B33" s="78" t="s">
        <v>235</v>
      </c>
      <c r="C33" s="289">
        <v>1415.7</v>
      </c>
      <c r="D33" s="289">
        <v>1470.5</v>
      </c>
    </row>
    <row r="34" spans="1:4" ht="43.5" customHeight="1">
      <c r="A34" s="261" t="s">
        <v>152</v>
      </c>
      <c r="B34" s="78" t="s">
        <v>235</v>
      </c>
      <c r="C34" s="259">
        <v>0.67</v>
      </c>
      <c r="D34" s="259">
        <v>0.7</v>
      </c>
    </row>
    <row r="35" spans="1:4" ht="74.25" customHeight="1">
      <c r="A35" s="261" t="s">
        <v>164</v>
      </c>
      <c r="B35" s="78" t="s">
        <v>235</v>
      </c>
      <c r="C35" s="289">
        <v>1252.1</v>
      </c>
      <c r="D35" s="289">
        <v>1252.1</v>
      </c>
    </row>
    <row r="36" spans="1:4" ht="45">
      <c r="A36" s="261" t="s">
        <v>151</v>
      </c>
      <c r="B36" s="78" t="s">
        <v>236</v>
      </c>
      <c r="C36" s="289">
        <v>2250.5</v>
      </c>
      <c r="D36" s="289">
        <v>2250.5</v>
      </c>
    </row>
    <row r="37" spans="1:4" ht="165">
      <c r="A37" s="261" t="s">
        <v>83</v>
      </c>
      <c r="B37" s="78" t="s">
        <v>236</v>
      </c>
      <c r="C37" s="289">
        <v>522.4</v>
      </c>
      <c r="D37" s="289">
        <v>532.9</v>
      </c>
    </row>
    <row r="38" spans="1:4" ht="59.25" customHeight="1" hidden="1">
      <c r="A38" s="261" t="s">
        <v>71</v>
      </c>
      <c r="B38" s="78" t="s">
        <v>236</v>
      </c>
      <c r="C38" s="289">
        <v>0</v>
      </c>
      <c r="D38" s="289">
        <v>0</v>
      </c>
    </row>
    <row r="39" spans="1:4" ht="60">
      <c r="A39" s="261" t="s">
        <v>480</v>
      </c>
      <c r="B39" s="78" t="s">
        <v>235</v>
      </c>
      <c r="C39" s="289">
        <v>5</v>
      </c>
      <c r="D39" s="289">
        <v>5.2</v>
      </c>
    </row>
    <row r="40" spans="1:4" ht="135">
      <c r="A40" s="261" t="s">
        <v>225</v>
      </c>
      <c r="B40" s="78" t="s">
        <v>235</v>
      </c>
      <c r="C40" s="156">
        <v>3094.9</v>
      </c>
      <c r="D40" s="156">
        <v>3192.6</v>
      </c>
    </row>
    <row r="41" spans="1:4" ht="150">
      <c r="A41" s="261" t="s">
        <v>354</v>
      </c>
      <c r="B41" s="78" t="s">
        <v>235</v>
      </c>
      <c r="C41" s="156">
        <v>11544.9</v>
      </c>
      <c r="D41" s="156">
        <v>12006.7</v>
      </c>
    </row>
    <row r="42" spans="1:4" ht="180">
      <c r="A42" s="291" t="s">
        <v>226</v>
      </c>
      <c r="B42" s="288" t="s">
        <v>227</v>
      </c>
      <c r="C42" s="290">
        <v>23123.5</v>
      </c>
      <c r="D42" s="290">
        <v>23123.5</v>
      </c>
    </row>
    <row r="43" spans="1:3" ht="12.75">
      <c r="A43" s="36"/>
      <c r="B43" s="36"/>
      <c r="C43" s="36"/>
    </row>
    <row r="44" spans="1:3" ht="12.75">
      <c r="A44" s="36"/>
      <c r="B44" s="36"/>
      <c r="C44" s="36"/>
    </row>
    <row r="45" spans="1:3" ht="12.75">
      <c r="A45" s="36"/>
      <c r="B45" s="36"/>
      <c r="C45" s="36"/>
    </row>
    <row r="46" spans="1:3" ht="12.75">
      <c r="A46" s="36"/>
      <c r="B46" s="36"/>
      <c r="C46" s="36"/>
    </row>
    <row r="47" spans="1:3" ht="12.75">
      <c r="A47" s="36"/>
      <c r="B47" s="36"/>
      <c r="C47" s="36"/>
    </row>
    <row r="48" spans="1:3" ht="12.75">
      <c r="A48" s="36"/>
      <c r="B48" s="36"/>
      <c r="C48" s="36"/>
    </row>
    <row r="49" spans="1:3" ht="12.75">
      <c r="A49" s="36"/>
      <c r="B49" s="36"/>
      <c r="C49" s="36"/>
    </row>
    <row r="50" spans="1:3" ht="12.75">
      <c r="A50" s="36"/>
      <c r="B50" s="36"/>
      <c r="C50" s="36"/>
    </row>
    <row r="51" spans="1:3" ht="12.75">
      <c r="A51" s="36"/>
      <c r="B51" s="36"/>
      <c r="C51" s="36"/>
    </row>
    <row r="52" spans="1:3" ht="12.75">
      <c r="A52" s="36"/>
      <c r="B52" s="36"/>
      <c r="C52" s="36"/>
    </row>
    <row r="53" spans="1:3" ht="12.75">
      <c r="A53" s="36"/>
      <c r="B53" s="36"/>
      <c r="C53" s="36"/>
    </row>
    <row r="54" spans="1:3" ht="12.75">
      <c r="A54" s="36"/>
      <c r="B54" s="36"/>
      <c r="C54" s="36"/>
    </row>
    <row r="55" spans="1:3" ht="12.75">
      <c r="A55" s="36"/>
      <c r="B55" s="36"/>
      <c r="C55" s="36"/>
    </row>
    <row r="56" spans="1:3" ht="12.75">
      <c r="A56" s="36"/>
      <c r="B56" s="36"/>
      <c r="C56" s="36"/>
    </row>
    <row r="57" spans="1:3" ht="12.75">
      <c r="A57" s="36"/>
      <c r="B57" s="36"/>
      <c r="C57" s="36"/>
    </row>
    <row r="58" spans="1:3" ht="12.75">
      <c r="A58" s="36"/>
      <c r="B58" s="36"/>
      <c r="C58" s="36"/>
    </row>
    <row r="59" spans="1:3" ht="12.75">
      <c r="A59" s="36"/>
      <c r="B59" s="36"/>
      <c r="C59" s="36"/>
    </row>
    <row r="60" spans="1:3" ht="12.75">
      <c r="A60" s="36"/>
      <c r="B60" s="36"/>
      <c r="C60" s="36"/>
    </row>
    <row r="61" spans="1:3" ht="12.75">
      <c r="A61" s="36"/>
      <c r="B61" s="36"/>
      <c r="C61" s="36"/>
    </row>
    <row r="62" spans="1:3" ht="12.75">
      <c r="A62" s="36"/>
      <c r="B62" s="36"/>
      <c r="C62" s="36"/>
    </row>
    <row r="63" spans="1:3" ht="12.75">
      <c r="A63" s="36"/>
      <c r="B63" s="36"/>
      <c r="C63" s="36"/>
    </row>
    <row r="64" spans="1:3" ht="12.75">
      <c r="A64" s="36"/>
      <c r="B64" s="36"/>
      <c r="C64" s="36"/>
    </row>
    <row r="65" spans="1:3" ht="12.75">
      <c r="A65" s="36"/>
      <c r="B65" s="36"/>
      <c r="C65" s="36"/>
    </row>
    <row r="66" spans="1:3" ht="12.75">
      <c r="A66" s="36"/>
      <c r="B66" s="36"/>
      <c r="C66" s="36"/>
    </row>
    <row r="67" spans="1:3" ht="12.75">
      <c r="A67" s="36"/>
      <c r="B67" s="36"/>
      <c r="C67" s="36"/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3" ht="12.75">
      <c r="A70" s="36"/>
      <c r="B70" s="36"/>
      <c r="C70" s="36"/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  <row r="80" spans="1:3" ht="12.75">
      <c r="A80" s="36"/>
      <c r="B80" s="36"/>
      <c r="C80" s="36"/>
    </row>
    <row r="81" spans="1:3" ht="12.75">
      <c r="A81" s="36"/>
      <c r="B81" s="36"/>
      <c r="C81" s="36"/>
    </row>
    <row r="82" spans="1:3" ht="12.75">
      <c r="A82" s="36"/>
      <c r="B82" s="36"/>
      <c r="C82" s="36"/>
    </row>
    <row r="83" spans="1:3" ht="12.75">
      <c r="A83" s="36"/>
      <c r="B83" s="36"/>
      <c r="C83" s="36"/>
    </row>
    <row r="84" spans="1:3" ht="12.75">
      <c r="A84" s="36"/>
      <c r="B84" s="36"/>
      <c r="C84" s="36"/>
    </row>
    <row r="85" spans="1:3" ht="12.75">
      <c r="A85" s="36"/>
      <c r="B85" s="36"/>
      <c r="C85" s="36"/>
    </row>
    <row r="86" spans="1:3" ht="12.75">
      <c r="A86" s="36"/>
      <c r="B86" s="36"/>
      <c r="C86" s="36"/>
    </row>
    <row r="87" spans="1:3" ht="12.75">
      <c r="A87" s="36"/>
      <c r="B87" s="36"/>
      <c r="C87" s="36"/>
    </row>
    <row r="88" spans="1:3" ht="12.75">
      <c r="A88" s="36"/>
      <c r="B88" s="36"/>
      <c r="C88" s="36"/>
    </row>
    <row r="89" spans="1:3" ht="12.75">
      <c r="A89" s="36"/>
      <c r="B89" s="36"/>
      <c r="C89" s="36"/>
    </row>
    <row r="90" spans="1:3" ht="12.75">
      <c r="A90" s="36"/>
      <c r="B90" s="36"/>
      <c r="C90" s="36"/>
    </row>
    <row r="91" spans="1:3" ht="12.75">
      <c r="A91" s="36"/>
      <c r="B91" s="36"/>
      <c r="C91" s="36"/>
    </row>
    <row r="92" spans="1:3" ht="12.75">
      <c r="A92" s="36"/>
      <c r="B92" s="36"/>
      <c r="C92" s="36"/>
    </row>
    <row r="93" spans="1:3" ht="12.75">
      <c r="A93" s="36"/>
      <c r="B93" s="36"/>
      <c r="C93" s="36"/>
    </row>
    <row r="94" spans="1:3" ht="12.75">
      <c r="A94" s="36"/>
      <c r="B94" s="36"/>
      <c r="C94" s="36"/>
    </row>
    <row r="95" spans="1:3" ht="12.75">
      <c r="A95" s="36"/>
      <c r="B95" s="36"/>
      <c r="C95" s="36"/>
    </row>
    <row r="96" spans="1:3" ht="12.75">
      <c r="A96" s="36"/>
      <c r="B96" s="36"/>
      <c r="C96" s="36"/>
    </row>
    <row r="97" spans="1:3" ht="12.75">
      <c r="A97" s="36"/>
      <c r="B97" s="36"/>
      <c r="C97" s="36"/>
    </row>
    <row r="98" spans="1:3" ht="12.75">
      <c r="A98" s="36"/>
      <c r="B98" s="36"/>
      <c r="C98" s="36"/>
    </row>
    <row r="99" spans="1:3" ht="12.75">
      <c r="A99" s="36"/>
      <c r="B99" s="36"/>
      <c r="C99" s="36"/>
    </row>
    <row r="100" spans="1:3" ht="12.75">
      <c r="A100" s="36"/>
      <c r="B100" s="36"/>
      <c r="C100" s="36"/>
    </row>
    <row r="101" spans="1:3" ht="12.75">
      <c r="A101" s="36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36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36"/>
      <c r="B113" s="36"/>
      <c r="C113" s="36"/>
    </row>
    <row r="114" spans="1:3" ht="12.75">
      <c r="A114" s="36"/>
      <c r="B114" s="36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36"/>
      <c r="B117" s="36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  <row r="120" spans="1:3" ht="12.75">
      <c r="A120" s="36"/>
      <c r="B120" s="36"/>
      <c r="C120" s="36"/>
    </row>
    <row r="121" spans="1:3" ht="12.75">
      <c r="A121" s="36"/>
      <c r="B121" s="36"/>
      <c r="C121" s="36"/>
    </row>
    <row r="122" spans="1:3" ht="12.75">
      <c r="A122" s="36"/>
      <c r="B122" s="36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36"/>
      <c r="C127" s="36"/>
    </row>
    <row r="128" spans="1:3" ht="12.75">
      <c r="A128" s="36"/>
      <c r="B128" s="36"/>
      <c r="C128" s="36"/>
    </row>
    <row r="129" spans="1:3" ht="12.75">
      <c r="A129" s="36"/>
      <c r="B129" s="36"/>
      <c r="C129" s="36"/>
    </row>
    <row r="130" spans="1:3" ht="12.75">
      <c r="A130" s="36"/>
      <c r="B130" s="36"/>
      <c r="C130" s="36"/>
    </row>
    <row r="131" spans="1:3" ht="12.75">
      <c r="A131" s="36"/>
      <c r="B131" s="36"/>
      <c r="C131" s="36"/>
    </row>
    <row r="132" spans="1:3" ht="12.75">
      <c r="A132" s="36"/>
      <c r="B132" s="36"/>
      <c r="C132" s="36"/>
    </row>
    <row r="133" spans="1:3" ht="12.75">
      <c r="A133" s="36"/>
      <c r="B133" s="36"/>
      <c r="C133" s="36"/>
    </row>
    <row r="134" spans="1:3" ht="12.75">
      <c r="A134" s="36"/>
      <c r="B134" s="36"/>
      <c r="C134" s="36"/>
    </row>
    <row r="135" spans="1:3" ht="12.75">
      <c r="A135" s="36"/>
      <c r="B135" s="36"/>
      <c r="C135" s="36"/>
    </row>
    <row r="136" spans="1:3" ht="12.75">
      <c r="A136" s="36"/>
      <c r="B136" s="36"/>
      <c r="C136" s="36"/>
    </row>
    <row r="137" spans="1:3" ht="12.75">
      <c r="A137" s="36"/>
      <c r="B137" s="36"/>
      <c r="C137" s="36"/>
    </row>
    <row r="138" spans="1:3" ht="12.75">
      <c r="A138" s="36"/>
      <c r="B138" s="36"/>
      <c r="C138" s="36"/>
    </row>
    <row r="139" spans="1:3" ht="12.75">
      <c r="A139" s="36"/>
      <c r="B139" s="36"/>
      <c r="C139" s="36"/>
    </row>
    <row r="140" spans="1:3" ht="12.75">
      <c r="A140" s="36"/>
      <c r="B140" s="36"/>
      <c r="C140" s="36"/>
    </row>
    <row r="141" spans="1:3" ht="12.75">
      <c r="A141" s="36"/>
      <c r="B141" s="36"/>
      <c r="C141" s="36"/>
    </row>
    <row r="142" spans="1:3" ht="12.75">
      <c r="A142" s="36"/>
      <c r="B142" s="36"/>
      <c r="C142" s="36"/>
    </row>
    <row r="143" spans="1:3" ht="12.75">
      <c r="A143" s="36"/>
      <c r="B143" s="36"/>
      <c r="C143" s="36"/>
    </row>
    <row r="144" spans="1:3" ht="12.75">
      <c r="A144" s="36"/>
      <c r="B144" s="36"/>
      <c r="C144" s="36"/>
    </row>
    <row r="145" spans="1:3" ht="12.75">
      <c r="A145" s="36"/>
      <c r="B145" s="36"/>
      <c r="C145" s="36"/>
    </row>
    <row r="146" spans="1:3" ht="12.75">
      <c r="A146" s="36"/>
      <c r="B146" s="36"/>
      <c r="C146" s="36"/>
    </row>
    <row r="147" spans="1:3" ht="12.75">
      <c r="A147" s="36"/>
      <c r="B147" s="36"/>
      <c r="C147" s="36"/>
    </row>
    <row r="148" spans="1:3" ht="12.75">
      <c r="A148" s="36"/>
      <c r="B148" s="36"/>
      <c r="C148" s="36"/>
    </row>
    <row r="149" spans="1:3" ht="12.75">
      <c r="A149" s="36"/>
      <c r="B149" s="36"/>
      <c r="C149" s="36"/>
    </row>
    <row r="150" spans="1:3" ht="12.75">
      <c r="A150" s="36"/>
      <c r="B150" s="36"/>
      <c r="C150" s="36"/>
    </row>
    <row r="151" spans="1:3" ht="12.75">
      <c r="A151" s="36"/>
      <c r="B151" s="36"/>
      <c r="C151" s="36"/>
    </row>
    <row r="152" spans="1:3" ht="12.75">
      <c r="A152" s="36"/>
      <c r="B152" s="36"/>
      <c r="C152" s="36"/>
    </row>
    <row r="153" spans="1:3" ht="12.75">
      <c r="A153" s="36"/>
      <c r="B153" s="36"/>
      <c r="C153" s="36"/>
    </row>
    <row r="154" spans="1:3" ht="12.75">
      <c r="A154" s="36"/>
      <c r="B154" s="36"/>
      <c r="C154" s="36"/>
    </row>
    <row r="155" spans="1:3" ht="12.75">
      <c r="A155" s="36"/>
      <c r="B155" s="36"/>
      <c r="C155" s="36"/>
    </row>
    <row r="156" spans="1:3" ht="12.75">
      <c r="A156" s="36"/>
      <c r="B156" s="36"/>
      <c r="C156" s="36"/>
    </row>
    <row r="157" spans="1:3" ht="12.75">
      <c r="A157" s="36"/>
      <c r="B157" s="36"/>
      <c r="C157" s="36"/>
    </row>
    <row r="158" spans="1:3" ht="12.75">
      <c r="A158" s="36"/>
      <c r="B158" s="36"/>
      <c r="C158" s="36"/>
    </row>
    <row r="159" spans="1:3" ht="12.75">
      <c r="A159" s="36"/>
      <c r="B159" s="36"/>
      <c r="C159" s="36"/>
    </row>
    <row r="160" spans="1:3" ht="12.75">
      <c r="A160" s="36"/>
      <c r="B160" s="36"/>
      <c r="C160" s="36"/>
    </row>
    <row r="161" spans="1:3" ht="12.75">
      <c r="A161" s="36"/>
      <c r="B161" s="36"/>
      <c r="C161" s="36"/>
    </row>
    <row r="162" spans="1:3" ht="12.75">
      <c r="A162" s="36"/>
      <c r="B162" s="36"/>
      <c r="C162" s="36"/>
    </row>
    <row r="163" spans="1:3" ht="12.75">
      <c r="A163" s="36"/>
      <c r="B163" s="36"/>
      <c r="C163" s="36"/>
    </row>
    <row r="164" spans="1:3" ht="12.75">
      <c r="A164" s="36"/>
      <c r="B164" s="36"/>
      <c r="C164" s="36"/>
    </row>
    <row r="165" spans="1:3" ht="12.75">
      <c r="A165" s="36"/>
      <c r="B165" s="36"/>
      <c r="C165" s="36"/>
    </row>
    <row r="166" spans="1:3" ht="12.75">
      <c r="A166" s="36"/>
      <c r="B166" s="36"/>
      <c r="C166" s="36"/>
    </row>
    <row r="167" spans="1:3" ht="12.75">
      <c r="A167" s="36"/>
      <c r="B167" s="36"/>
      <c r="C167" s="36"/>
    </row>
    <row r="168" spans="1:3" ht="12.75">
      <c r="A168" s="36"/>
      <c r="B168" s="36"/>
      <c r="C168" s="36"/>
    </row>
    <row r="169" spans="1:3" ht="12.75">
      <c r="A169" s="36"/>
      <c r="B169" s="36"/>
      <c r="C169" s="36"/>
    </row>
    <row r="170" spans="1:3" ht="12.75">
      <c r="A170" s="36"/>
      <c r="B170" s="36"/>
      <c r="C170" s="36"/>
    </row>
    <row r="171" spans="1:3" ht="12.75">
      <c r="A171" s="36"/>
      <c r="B171" s="36"/>
      <c r="C171" s="36"/>
    </row>
    <row r="172" spans="1:3" ht="12.75">
      <c r="A172" s="36"/>
      <c r="B172" s="36"/>
      <c r="C172" s="36"/>
    </row>
    <row r="173" spans="1:3" ht="12.75">
      <c r="A173" s="36"/>
      <c r="B173" s="36"/>
      <c r="C173" s="36"/>
    </row>
    <row r="174" spans="1:3" ht="12.75">
      <c r="A174" s="36"/>
      <c r="B174" s="36"/>
      <c r="C174" s="36"/>
    </row>
    <row r="175" spans="1:3" ht="12.75">
      <c r="A175" s="36"/>
      <c r="B175" s="36"/>
      <c r="C175" s="36"/>
    </row>
    <row r="176" spans="1:3" ht="12.75">
      <c r="A176" s="36"/>
      <c r="B176" s="36"/>
      <c r="C176" s="36"/>
    </row>
    <row r="177" spans="1:3" ht="12.75">
      <c r="A177" s="36"/>
      <c r="B177" s="36"/>
      <c r="C177" s="36"/>
    </row>
    <row r="178" spans="1:3" ht="12.75">
      <c r="A178" s="36"/>
      <c r="B178" s="36"/>
      <c r="C178" s="36"/>
    </row>
    <row r="179" spans="1:3" ht="12.75">
      <c r="A179" s="36"/>
      <c r="B179" s="36"/>
      <c r="C179" s="36"/>
    </row>
    <row r="180" spans="1:3" ht="12.75">
      <c r="A180" s="36"/>
      <c r="B180" s="36"/>
      <c r="C180" s="36"/>
    </row>
    <row r="181" spans="1:3" ht="12.75">
      <c r="A181" s="36"/>
      <c r="B181" s="36"/>
      <c r="C181" s="36"/>
    </row>
    <row r="182" spans="1:3" ht="12.75">
      <c r="A182" s="36"/>
      <c r="B182" s="36"/>
      <c r="C182" s="36"/>
    </row>
    <row r="183" spans="1:3" ht="12.75">
      <c r="A183" s="36"/>
      <c r="B183" s="36"/>
      <c r="C183" s="36"/>
    </row>
    <row r="184" spans="1:3" ht="12.75">
      <c r="A184" s="36"/>
      <c r="B184" s="36"/>
      <c r="C184" s="36"/>
    </row>
    <row r="185" spans="1:3" ht="12.75">
      <c r="A185" s="36"/>
      <c r="B185" s="36"/>
      <c r="C185" s="36"/>
    </row>
    <row r="186" spans="1:3" ht="12.75">
      <c r="A186" s="36"/>
      <c r="B186" s="36"/>
      <c r="C186" s="36"/>
    </row>
    <row r="187" spans="1:3" ht="12.75">
      <c r="A187" s="36"/>
      <c r="B187" s="36"/>
      <c r="C187" s="36"/>
    </row>
    <row r="188" spans="1:3" ht="12.75">
      <c r="A188" s="36"/>
      <c r="B188" s="36"/>
      <c r="C188" s="36"/>
    </row>
    <row r="189" spans="1:3" ht="12.75">
      <c r="A189" s="36"/>
      <c r="B189" s="36"/>
      <c r="C189" s="36"/>
    </row>
    <row r="190" spans="1:3" ht="12.75">
      <c r="A190" s="36"/>
      <c r="B190" s="36"/>
      <c r="C190" s="36"/>
    </row>
    <row r="191" spans="1:3" ht="12.75">
      <c r="A191" s="36"/>
      <c r="B191" s="36"/>
      <c r="C191" s="36"/>
    </row>
    <row r="192" spans="1:3" ht="12.75">
      <c r="A192" s="36"/>
      <c r="B192" s="36"/>
      <c r="C192" s="36"/>
    </row>
    <row r="193" spans="1:3" ht="12.75">
      <c r="A193" s="36"/>
      <c r="B193" s="36"/>
      <c r="C193" s="36"/>
    </row>
    <row r="194" spans="1:3" ht="12.75">
      <c r="A194" s="36"/>
      <c r="B194" s="36"/>
      <c r="C194" s="36"/>
    </row>
    <row r="195" spans="1:3" ht="12.75">
      <c r="A195" s="36"/>
      <c r="B195" s="36"/>
      <c r="C195" s="36"/>
    </row>
    <row r="196" spans="1:3" ht="12.75">
      <c r="A196" s="36"/>
      <c r="B196" s="36"/>
      <c r="C196" s="36"/>
    </row>
    <row r="197" spans="1:3" ht="12.75">
      <c r="A197" s="36"/>
      <c r="B197" s="36"/>
      <c r="C197" s="36"/>
    </row>
    <row r="198" spans="1:3" ht="12.75">
      <c r="A198" s="36"/>
      <c r="B198" s="36"/>
      <c r="C198" s="36"/>
    </row>
    <row r="199" spans="1:3" ht="12.75">
      <c r="A199" s="36"/>
      <c r="B199" s="36"/>
      <c r="C199" s="36"/>
    </row>
    <row r="200" spans="1:3" ht="12.75">
      <c r="A200" s="36"/>
      <c r="B200" s="36"/>
      <c r="C200" s="36"/>
    </row>
    <row r="201" spans="1:3" ht="12.75">
      <c r="A201" s="36"/>
      <c r="B201" s="36"/>
      <c r="C201" s="36"/>
    </row>
    <row r="202" spans="1:3" ht="12.75">
      <c r="A202" s="36"/>
      <c r="B202" s="36"/>
      <c r="C202" s="36"/>
    </row>
    <row r="203" spans="1:3" ht="12.75">
      <c r="A203" s="36"/>
      <c r="B203" s="36"/>
      <c r="C203" s="36"/>
    </row>
    <row r="204" spans="1:3" ht="12.75">
      <c r="A204" s="36"/>
      <c r="B204" s="36"/>
      <c r="C204" s="36"/>
    </row>
    <row r="205" spans="1:3" ht="12.75">
      <c r="A205" s="36"/>
      <c r="B205" s="36"/>
      <c r="C205" s="36"/>
    </row>
    <row r="206" spans="1:3" ht="12.75">
      <c r="A206" s="36"/>
      <c r="B206" s="36"/>
      <c r="C206" s="36"/>
    </row>
    <row r="207" spans="1:3" ht="12.75">
      <c r="A207" s="36"/>
      <c r="B207" s="36"/>
      <c r="C207" s="36"/>
    </row>
    <row r="208" spans="1:3" ht="12.75">
      <c r="A208" s="36"/>
      <c r="B208" s="36"/>
      <c r="C208" s="36"/>
    </row>
    <row r="209" spans="1:3" ht="12.75">
      <c r="A209" s="36"/>
      <c r="B209" s="36"/>
      <c r="C209" s="36"/>
    </row>
    <row r="210" spans="1:3" ht="12.75">
      <c r="A210" s="36"/>
      <c r="B210" s="36"/>
      <c r="C210" s="36"/>
    </row>
    <row r="211" spans="1:3" ht="12.75">
      <c r="A211" s="36"/>
      <c r="B211" s="36"/>
      <c r="C211" s="36"/>
    </row>
    <row r="212" spans="1:3" ht="12.75">
      <c r="A212" s="36"/>
      <c r="B212" s="36"/>
      <c r="C212" s="36"/>
    </row>
    <row r="213" spans="1:3" ht="12.75">
      <c r="A213" s="36"/>
      <c r="B213" s="36"/>
      <c r="C213" s="36"/>
    </row>
    <row r="214" spans="1:3" ht="12.75">
      <c r="A214" s="36"/>
      <c r="B214" s="36"/>
      <c r="C214" s="36"/>
    </row>
    <row r="215" spans="1:3" ht="12.75">
      <c r="A215" s="36"/>
      <c r="B215" s="36"/>
      <c r="C215" s="36"/>
    </row>
    <row r="216" spans="1:3" ht="12.75">
      <c r="A216" s="36"/>
      <c r="B216" s="36"/>
      <c r="C216" s="36"/>
    </row>
    <row r="217" spans="1:3" ht="12.75">
      <c r="A217" s="36"/>
      <c r="B217" s="36"/>
      <c r="C217" s="36"/>
    </row>
    <row r="218" spans="1:3" ht="12.75">
      <c r="A218" s="36"/>
      <c r="B218" s="36"/>
      <c r="C218" s="36"/>
    </row>
    <row r="219" spans="1:3" ht="12.75">
      <c r="A219" s="36"/>
      <c r="B219" s="36"/>
      <c r="C219" s="36"/>
    </row>
    <row r="220" spans="1:3" ht="12.75">
      <c r="A220" s="36"/>
      <c r="B220" s="36"/>
      <c r="C220" s="36"/>
    </row>
    <row r="221" spans="1:3" ht="12.75">
      <c r="A221" s="36"/>
      <c r="B221" s="36"/>
      <c r="C221" s="36"/>
    </row>
    <row r="222" spans="1:3" ht="12.75">
      <c r="A222" s="36"/>
      <c r="B222" s="36"/>
      <c r="C222" s="36"/>
    </row>
    <row r="223" spans="1:3" ht="12.75">
      <c r="A223" s="36"/>
      <c r="B223" s="36"/>
      <c r="C223" s="36"/>
    </row>
    <row r="224" spans="1:3" ht="12.75">
      <c r="A224" s="36"/>
      <c r="B224" s="36"/>
      <c r="C224" s="36"/>
    </row>
    <row r="225" spans="1:3" ht="12.75">
      <c r="A225" s="36"/>
      <c r="B225" s="36"/>
      <c r="C225" s="36"/>
    </row>
    <row r="226" spans="1:3" ht="12.75">
      <c r="A226" s="36"/>
      <c r="B226" s="36"/>
      <c r="C226" s="36"/>
    </row>
    <row r="227" spans="1:3" ht="12.75">
      <c r="A227" s="36"/>
      <c r="B227" s="36"/>
      <c r="C227" s="36"/>
    </row>
    <row r="228" spans="1:3" ht="12.75">
      <c r="A228" s="36"/>
      <c r="B228" s="36"/>
      <c r="C228" s="36"/>
    </row>
    <row r="229" spans="1:3" ht="12.75">
      <c r="A229" s="36"/>
      <c r="B229" s="36"/>
      <c r="C229" s="36"/>
    </row>
    <row r="230" spans="1:3" ht="12.75">
      <c r="A230" s="36"/>
      <c r="B230" s="36"/>
      <c r="C230" s="36"/>
    </row>
    <row r="231" spans="1:3" ht="12.75">
      <c r="A231" s="36"/>
      <c r="B231" s="36"/>
      <c r="C231" s="36"/>
    </row>
    <row r="232" spans="1:3" ht="12.75">
      <c r="A232" s="36"/>
      <c r="B232" s="36"/>
      <c r="C232" s="36"/>
    </row>
    <row r="233" spans="1:3" ht="12.75">
      <c r="A233" s="36"/>
      <c r="B233" s="36"/>
      <c r="C233" s="36"/>
    </row>
    <row r="234" spans="1:3" ht="12.75">
      <c r="A234" s="36"/>
      <c r="B234" s="36"/>
      <c r="C234" s="36"/>
    </row>
    <row r="235" spans="1:3" ht="12.75">
      <c r="A235" s="36"/>
      <c r="B235" s="36"/>
      <c r="C235" s="36"/>
    </row>
    <row r="236" spans="1:3" ht="12.75">
      <c r="A236" s="36"/>
      <c r="B236" s="36"/>
      <c r="C236" s="36"/>
    </row>
    <row r="237" spans="1:3" ht="12.75">
      <c r="A237" s="36"/>
      <c r="B237" s="36"/>
      <c r="C237" s="36"/>
    </row>
    <row r="238" spans="1:3" ht="12.75">
      <c r="A238" s="36"/>
      <c r="B238" s="36"/>
      <c r="C238" s="36"/>
    </row>
    <row r="239" spans="1:3" ht="12.75">
      <c r="A239" s="36"/>
      <c r="B239" s="36"/>
      <c r="C239" s="36"/>
    </row>
    <row r="240" spans="1:3" ht="12.75">
      <c r="A240" s="36"/>
      <c r="B240" s="36"/>
      <c r="C240" s="36"/>
    </row>
    <row r="241" spans="1:3" ht="12.75">
      <c r="A241" s="36"/>
      <c r="B241" s="36"/>
      <c r="C241" s="36"/>
    </row>
    <row r="242" spans="1:3" ht="12.75">
      <c r="A242" s="36"/>
      <c r="B242" s="36"/>
      <c r="C242" s="36"/>
    </row>
    <row r="243" spans="1:3" ht="12.75">
      <c r="A243" s="36"/>
      <c r="B243" s="36"/>
      <c r="C243" s="36"/>
    </row>
    <row r="244" spans="1:3" ht="12.75">
      <c r="A244" s="36"/>
      <c r="B244" s="36"/>
      <c r="C244" s="36"/>
    </row>
    <row r="245" spans="1:3" ht="12.75">
      <c r="A245" s="36"/>
      <c r="B245" s="36"/>
      <c r="C245" s="36"/>
    </row>
    <row r="246" spans="1:3" ht="12.75">
      <c r="A246" s="36"/>
      <c r="B246" s="36"/>
      <c r="C246" s="36"/>
    </row>
    <row r="247" spans="1:3" ht="12.75">
      <c r="A247" s="36"/>
      <c r="B247" s="36"/>
      <c r="C247" s="36"/>
    </row>
    <row r="248" spans="1:3" ht="12.75">
      <c r="A248" s="36"/>
      <c r="B248" s="36"/>
      <c r="C248" s="36"/>
    </row>
    <row r="249" spans="1:3" ht="12.75">
      <c r="A249" s="36"/>
      <c r="B249" s="36"/>
      <c r="C249" s="36"/>
    </row>
    <row r="250" spans="1:3" ht="12.75">
      <c r="A250" s="36"/>
      <c r="B250" s="36"/>
      <c r="C250" s="36"/>
    </row>
    <row r="251" spans="1:3" ht="12.75">
      <c r="A251" s="36"/>
      <c r="B251" s="36"/>
      <c r="C251" s="36"/>
    </row>
    <row r="252" spans="1:3" ht="12.75">
      <c r="A252" s="36"/>
      <c r="B252" s="36"/>
      <c r="C252" s="36"/>
    </row>
    <row r="253" spans="1:3" ht="12.75">
      <c r="A253" s="36"/>
      <c r="B253" s="36"/>
      <c r="C253" s="36"/>
    </row>
    <row r="254" spans="1:3" ht="12.75">
      <c r="A254" s="36"/>
      <c r="B254" s="36"/>
      <c r="C254" s="36"/>
    </row>
    <row r="255" spans="1:3" ht="12.75">
      <c r="A255" s="36"/>
      <c r="B255" s="36"/>
      <c r="C255" s="36"/>
    </row>
    <row r="256" spans="1:3" ht="12.75">
      <c r="A256" s="36"/>
      <c r="B256" s="36"/>
      <c r="C256" s="36"/>
    </row>
    <row r="257" spans="1:3" ht="12.75">
      <c r="A257" s="36"/>
      <c r="B257" s="36"/>
      <c r="C257" s="36"/>
    </row>
    <row r="258" spans="1:3" ht="12.75">
      <c r="A258" s="36"/>
      <c r="B258" s="36"/>
      <c r="C258" s="36"/>
    </row>
    <row r="259" spans="1:3" ht="12.75">
      <c r="A259" s="36"/>
      <c r="B259" s="36"/>
      <c r="C259" s="36"/>
    </row>
    <row r="260" spans="1:3" ht="12.75">
      <c r="A260" s="36"/>
      <c r="B260" s="36"/>
      <c r="C260" s="36"/>
    </row>
    <row r="261" spans="1:3" ht="12.75">
      <c r="A261" s="36"/>
      <c r="B261" s="36"/>
      <c r="C261" s="36"/>
    </row>
    <row r="262" spans="1:3" ht="12.75">
      <c r="A262" s="36"/>
      <c r="B262" s="36"/>
      <c r="C262" s="36"/>
    </row>
    <row r="263" spans="1:3" ht="12.75">
      <c r="A263" s="36"/>
      <c r="B263" s="36"/>
      <c r="C263" s="36"/>
    </row>
    <row r="264" spans="1:3" ht="12.75">
      <c r="A264" s="36"/>
      <c r="B264" s="36"/>
      <c r="C264" s="36"/>
    </row>
    <row r="265" spans="1:3" ht="12.75">
      <c r="A265" s="36"/>
      <c r="B265" s="36"/>
      <c r="C265" s="36"/>
    </row>
    <row r="266" spans="1:3" ht="12.75">
      <c r="A266" s="36"/>
      <c r="B266" s="36"/>
      <c r="C266" s="36"/>
    </row>
    <row r="267" spans="1:3" ht="12.75">
      <c r="A267" s="36"/>
      <c r="B267" s="36"/>
      <c r="C267" s="36"/>
    </row>
    <row r="268" spans="1:3" ht="12.75">
      <c r="A268" s="36"/>
      <c r="B268" s="36"/>
      <c r="C268" s="36"/>
    </row>
    <row r="269" spans="1:3" ht="12.75">
      <c r="A269" s="36"/>
      <c r="B269" s="36"/>
      <c r="C269" s="36"/>
    </row>
    <row r="270" spans="1:3" ht="12.75">
      <c r="A270" s="36"/>
      <c r="B270" s="36"/>
      <c r="C270" s="36"/>
    </row>
    <row r="271" spans="1:3" ht="12.75">
      <c r="A271" s="36"/>
      <c r="B271" s="36"/>
      <c r="C271" s="36"/>
    </row>
    <row r="272" spans="1:3" ht="12.75">
      <c r="A272" s="36"/>
      <c r="B272" s="36"/>
      <c r="C272" s="36"/>
    </row>
    <row r="273" spans="1:3" ht="12.75">
      <c r="A273" s="36"/>
      <c r="B273" s="36"/>
      <c r="C273" s="36"/>
    </row>
    <row r="274" spans="1:3" ht="12.75">
      <c r="A274" s="36"/>
      <c r="B274" s="36"/>
      <c r="C274" s="36"/>
    </row>
    <row r="275" spans="1:3" ht="12.75">
      <c r="A275" s="36"/>
      <c r="B275" s="36"/>
      <c r="C275" s="36"/>
    </row>
    <row r="276" spans="1:3" ht="12.75">
      <c r="A276" s="36"/>
      <c r="B276" s="36"/>
      <c r="C276" s="36"/>
    </row>
    <row r="277" spans="1:3" ht="12.75">
      <c r="A277" s="36"/>
      <c r="B277" s="36"/>
      <c r="C277" s="36"/>
    </row>
    <row r="278" spans="1:3" ht="12.75">
      <c r="A278" s="36"/>
      <c r="B278" s="36"/>
      <c r="C278" s="36"/>
    </row>
    <row r="279" spans="1:3" ht="12.75">
      <c r="A279" s="36"/>
      <c r="B279" s="36"/>
      <c r="C279" s="36"/>
    </row>
    <row r="280" spans="1:3" ht="12.75">
      <c r="A280" s="36"/>
      <c r="B280" s="36"/>
      <c r="C280" s="36"/>
    </row>
    <row r="281" spans="1:3" ht="12.75">
      <c r="A281" s="36"/>
      <c r="B281" s="36"/>
      <c r="C281" s="36"/>
    </row>
    <row r="282" spans="1:3" ht="12.75">
      <c r="A282" s="36"/>
      <c r="B282" s="36"/>
      <c r="C282" s="36"/>
    </row>
    <row r="283" spans="1:3" ht="12.75">
      <c r="A283" s="36"/>
      <c r="B283" s="36"/>
      <c r="C283" s="36"/>
    </row>
    <row r="284" spans="1:3" ht="12.75">
      <c r="A284" s="36"/>
      <c r="B284" s="36"/>
      <c r="C284" s="36"/>
    </row>
    <row r="285" spans="1:3" ht="12.75">
      <c r="A285" s="36"/>
      <c r="B285" s="36"/>
      <c r="C285" s="36"/>
    </row>
    <row r="286" spans="1:3" ht="12.75">
      <c r="A286" s="36"/>
      <c r="B286" s="36"/>
      <c r="C286" s="36"/>
    </row>
    <row r="287" spans="1:3" ht="12.75">
      <c r="A287" s="36"/>
      <c r="B287" s="36"/>
      <c r="C287" s="36"/>
    </row>
    <row r="288" spans="1:3" ht="12.75">
      <c r="A288" s="36"/>
      <c r="B288" s="36"/>
      <c r="C288" s="36"/>
    </row>
    <row r="289" spans="1:3" ht="12.75">
      <c r="A289" s="36"/>
      <c r="B289" s="36"/>
      <c r="C289" s="36"/>
    </row>
    <row r="290" spans="1:3" ht="12.75">
      <c r="A290" s="36"/>
      <c r="B290" s="36"/>
      <c r="C290" s="36"/>
    </row>
    <row r="291" spans="1:3" ht="12.75">
      <c r="A291" s="36"/>
      <c r="B291" s="36"/>
      <c r="C291" s="36"/>
    </row>
    <row r="292" spans="1:3" ht="12.75">
      <c r="A292" s="36"/>
      <c r="B292" s="36"/>
      <c r="C292" s="36"/>
    </row>
    <row r="293" spans="1:3" ht="12.75">
      <c r="A293" s="36"/>
      <c r="B293" s="36"/>
      <c r="C293" s="36"/>
    </row>
    <row r="294" spans="1:3" ht="12.75">
      <c r="A294" s="36"/>
      <c r="B294" s="36"/>
      <c r="C294" s="36"/>
    </row>
    <row r="295" spans="1:3" ht="12.75">
      <c r="A295" s="36"/>
      <c r="B295" s="36"/>
      <c r="C295" s="36"/>
    </row>
    <row r="296" spans="1:3" ht="12.75">
      <c r="A296" s="36"/>
      <c r="B296" s="36"/>
      <c r="C296" s="36"/>
    </row>
    <row r="297" spans="1:3" ht="12.75">
      <c r="A297" s="36"/>
      <c r="B297" s="36"/>
      <c r="C297" s="36"/>
    </row>
    <row r="298" spans="1:3" ht="12.75">
      <c r="A298" s="36"/>
      <c r="B298" s="36"/>
      <c r="C298" s="36"/>
    </row>
    <row r="299" spans="1:3" ht="12.75">
      <c r="A299" s="36"/>
      <c r="B299" s="36"/>
      <c r="C299" s="36"/>
    </row>
    <row r="300" spans="1:3" ht="12.75">
      <c r="A300" s="36"/>
      <c r="B300" s="36"/>
      <c r="C300" s="36"/>
    </row>
    <row r="301" spans="1:3" ht="12.75">
      <c r="A301" s="36"/>
      <c r="B301" s="36"/>
      <c r="C301" s="36"/>
    </row>
    <row r="302" spans="1:3" ht="12.75">
      <c r="A302" s="36"/>
      <c r="B302" s="36"/>
      <c r="C302" s="36"/>
    </row>
    <row r="303" spans="1:3" ht="12.75">
      <c r="A303" s="36"/>
      <c r="B303" s="36"/>
      <c r="C303" s="36"/>
    </row>
    <row r="304" spans="1:3" ht="12.75">
      <c r="A304" s="36"/>
      <c r="B304" s="36"/>
      <c r="C304" s="36"/>
    </row>
    <row r="305" spans="1:3" ht="12.75">
      <c r="A305" s="36"/>
      <c r="B305" s="36"/>
      <c r="C305" s="36"/>
    </row>
    <row r="306" spans="1:3" ht="12.75">
      <c r="A306" s="36"/>
      <c r="B306" s="36"/>
      <c r="C306" s="36"/>
    </row>
    <row r="307" spans="1:3" ht="12.75">
      <c r="A307" s="36"/>
      <c r="B307" s="36"/>
      <c r="C307" s="36"/>
    </row>
    <row r="308" spans="1:3" ht="12.75">
      <c r="A308" s="36"/>
      <c r="B308" s="36"/>
      <c r="C308" s="36"/>
    </row>
    <row r="309" spans="1:3" ht="12.75">
      <c r="A309" s="36"/>
      <c r="B309" s="36"/>
      <c r="C309" s="36"/>
    </row>
    <row r="310" spans="1:3" ht="12.75">
      <c r="A310" s="36"/>
      <c r="B310" s="36"/>
      <c r="C310" s="36"/>
    </row>
    <row r="311" spans="1:3" ht="12.75">
      <c r="A311" s="36"/>
      <c r="B311" s="36"/>
      <c r="C311" s="36"/>
    </row>
    <row r="312" spans="1:3" ht="12.75">
      <c r="A312" s="36"/>
      <c r="B312" s="36"/>
      <c r="C312" s="36"/>
    </row>
    <row r="313" spans="1:3" ht="12.75">
      <c r="A313" s="36"/>
      <c r="B313" s="36"/>
      <c r="C313" s="36"/>
    </row>
    <row r="314" spans="1:3" ht="12.75">
      <c r="A314" s="36"/>
      <c r="B314" s="36"/>
      <c r="C314" s="36"/>
    </row>
    <row r="315" spans="1:3" ht="12.75">
      <c r="A315" s="36"/>
      <c r="B315" s="36"/>
      <c r="C315" s="36"/>
    </row>
    <row r="316" spans="1:3" ht="12.75">
      <c r="A316" s="36"/>
      <c r="B316" s="36"/>
      <c r="C316" s="36"/>
    </row>
    <row r="317" spans="1:3" ht="12.75">
      <c r="A317" s="36"/>
      <c r="B317" s="36"/>
      <c r="C317" s="36"/>
    </row>
    <row r="318" spans="1:3" ht="12.75">
      <c r="A318" s="36"/>
      <c r="B318" s="36"/>
      <c r="C318" s="36"/>
    </row>
    <row r="319" spans="1:3" ht="12.75">
      <c r="A319" s="36"/>
      <c r="B319" s="36"/>
      <c r="C319" s="36"/>
    </row>
    <row r="320" spans="1:3" ht="12.75">
      <c r="A320" s="36"/>
      <c r="B320" s="36"/>
      <c r="C320" s="36"/>
    </row>
    <row r="321" spans="1:3" ht="12.75">
      <c r="A321" s="36"/>
      <c r="B321" s="36"/>
      <c r="C321" s="36"/>
    </row>
    <row r="322" spans="1:3" ht="12.75">
      <c r="A322" s="36"/>
      <c r="B322" s="36"/>
      <c r="C322" s="36"/>
    </row>
    <row r="323" spans="1:3" ht="12.75">
      <c r="A323" s="36"/>
      <c r="B323" s="36"/>
      <c r="C323" s="36"/>
    </row>
    <row r="324" spans="1:3" ht="12.75">
      <c r="A324" s="36"/>
      <c r="B324" s="36"/>
      <c r="C324" s="36"/>
    </row>
    <row r="325" spans="1:3" ht="12.75">
      <c r="A325" s="36"/>
      <c r="B325" s="36"/>
      <c r="C325" s="36"/>
    </row>
    <row r="326" spans="1:3" ht="12.75">
      <c r="A326" s="36"/>
      <c r="B326" s="36"/>
      <c r="C326" s="36"/>
    </row>
    <row r="327" spans="1:3" ht="12.75">
      <c r="A327" s="36"/>
      <c r="B327" s="36"/>
      <c r="C327" s="36"/>
    </row>
    <row r="328" spans="1:3" ht="12.75">
      <c r="A328" s="36"/>
      <c r="B328" s="36"/>
      <c r="C328" s="36"/>
    </row>
    <row r="329" spans="1:3" ht="12.75">
      <c r="A329" s="36"/>
      <c r="B329" s="36"/>
      <c r="C329" s="36"/>
    </row>
    <row r="330" spans="1:3" ht="12.75">
      <c r="A330" s="36"/>
      <c r="B330" s="36"/>
      <c r="C330" s="36"/>
    </row>
    <row r="331" spans="1:3" ht="12.75">
      <c r="A331" s="36"/>
      <c r="B331" s="36"/>
      <c r="C331" s="36"/>
    </row>
    <row r="332" spans="1:3" ht="12.75">
      <c r="A332" s="36"/>
      <c r="B332" s="36"/>
      <c r="C332" s="36"/>
    </row>
    <row r="333" spans="1:3" ht="12.75">
      <c r="A333" s="36"/>
      <c r="B333" s="36"/>
      <c r="C333" s="36"/>
    </row>
    <row r="334" spans="1:3" ht="12.75">
      <c r="A334" s="36"/>
      <c r="B334" s="36"/>
      <c r="C334" s="36"/>
    </row>
    <row r="335" spans="1:3" ht="12.75">
      <c r="A335" s="36"/>
      <c r="B335" s="36"/>
      <c r="C335" s="36"/>
    </row>
    <row r="336" spans="1:3" ht="12.75">
      <c r="A336" s="36"/>
      <c r="B336" s="36"/>
      <c r="C336" s="36"/>
    </row>
    <row r="337" spans="1:3" ht="12.75">
      <c r="A337" s="36"/>
      <c r="B337" s="36"/>
      <c r="C337" s="36"/>
    </row>
    <row r="338" spans="1:3" ht="12.75">
      <c r="A338" s="36"/>
      <c r="B338" s="36"/>
      <c r="C338" s="36"/>
    </row>
    <row r="339" spans="1:3" ht="12.75">
      <c r="A339" s="36"/>
      <c r="B339" s="36"/>
      <c r="C339" s="36"/>
    </row>
    <row r="340" spans="1:3" ht="12.75">
      <c r="A340" s="36"/>
      <c r="B340" s="36"/>
      <c r="C340" s="36"/>
    </row>
    <row r="341" spans="1:3" ht="12.75">
      <c r="A341" s="36"/>
      <c r="B341" s="36"/>
      <c r="C341" s="36"/>
    </row>
    <row r="342" spans="1:3" ht="12.75">
      <c r="A342" s="36"/>
      <c r="B342" s="36"/>
      <c r="C342" s="36"/>
    </row>
    <row r="343" spans="1:3" ht="12.75">
      <c r="A343" s="36"/>
      <c r="B343" s="36"/>
      <c r="C343" s="36"/>
    </row>
    <row r="344" spans="1:3" ht="12.75">
      <c r="A344" s="36"/>
      <c r="B344" s="36"/>
      <c r="C344" s="36"/>
    </row>
    <row r="345" spans="1:3" ht="12.75">
      <c r="A345" s="36"/>
      <c r="B345" s="36"/>
      <c r="C345" s="36"/>
    </row>
    <row r="346" spans="1:3" ht="12.75">
      <c r="A346" s="36"/>
      <c r="B346" s="36"/>
      <c r="C346" s="36"/>
    </row>
    <row r="347" spans="1:3" ht="12.75">
      <c r="A347" s="36"/>
      <c r="B347" s="36"/>
      <c r="C347" s="36"/>
    </row>
    <row r="348" spans="1:3" ht="12.75">
      <c r="A348" s="36"/>
      <c r="B348" s="36"/>
      <c r="C348" s="36"/>
    </row>
    <row r="349" spans="1:3" ht="12.75">
      <c r="A349" s="36"/>
      <c r="B349" s="36"/>
      <c r="C349" s="36"/>
    </row>
    <row r="350" spans="1:3" ht="12.75">
      <c r="A350" s="36"/>
      <c r="B350" s="36"/>
      <c r="C350" s="36"/>
    </row>
    <row r="351" spans="1:3" ht="12.75">
      <c r="A351" s="36"/>
      <c r="B351" s="36"/>
      <c r="C351" s="36"/>
    </row>
    <row r="352" spans="1:3" ht="12.75">
      <c r="A352" s="36"/>
      <c r="B352" s="36"/>
      <c r="C352" s="36"/>
    </row>
    <row r="353" spans="1:3" ht="12.75">
      <c r="A353" s="36"/>
      <c r="B353" s="36"/>
      <c r="C353" s="36"/>
    </row>
    <row r="354" spans="1:3" ht="12.75">
      <c r="A354" s="36"/>
      <c r="B354" s="36"/>
      <c r="C354" s="36"/>
    </row>
    <row r="355" spans="1:3" ht="12.75">
      <c r="A355" s="36"/>
      <c r="B355" s="36"/>
      <c r="C355" s="36"/>
    </row>
    <row r="356" spans="1:3" ht="12.75">
      <c r="A356" s="36"/>
      <c r="B356" s="36"/>
      <c r="C356" s="36"/>
    </row>
    <row r="357" spans="1:3" ht="12.75">
      <c r="A357" s="36"/>
      <c r="B357" s="36"/>
      <c r="C357" s="36"/>
    </row>
    <row r="358" spans="1:3" ht="12.75">
      <c r="A358" s="36"/>
      <c r="B358" s="36"/>
      <c r="C358" s="36"/>
    </row>
    <row r="359" spans="1:3" ht="12.75">
      <c r="A359" s="36"/>
      <c r="B359" s="36"/>
      <c r="C359" s="36"/>
    </row>
    <row r="360" spans="1:3" ht="12.75">
      <c r="A360" s="36"/>
      <c r="B360" s="36"/>
      <c r="C360" s="36"/>
    </row>
    <row r="361" spans="1:3" ht="12.75">
      <c r="A361" s="36"/>
      <c r="B361" s="36"/>
      <c r="C361" s="36"/>
    </row>
    <row r="362" spans="1:3" ht="12.75">
      <c r="A362" s="36"/>
      <c r="B362" s="36"/>
      <c r="C362" s="36"/>
    </row>
    <row r="363" spans="1:3" ht="12.75">
      <c r="A363" s="36"/>
      <c r="B363" s="36"/>
      <c r="C363" s="36"/>
    </row>
    <row r="364" spans="1:3" ht="12.75">
      <c r="A364" s="36"/>
      <c r="B364" s="36"/>
      <c r="C364" s="36"/>
    </row>
    <row r="365" spans="1:3" ht="12.75">
      <c r="A365" s="36"/>
      <c r="B365" s="36"/>
      <c r="C365" s="36"/>
    </row>
    <row r="366" spans="1:3" ht="12.75">
      <c r="A366" s="36"/>
      <c r="B366" s="36"/>
      <c r="C366" s="36"/>
    </row>
    <row r="367" spans="1:3" ht="12.75">
      <c r="A367" s="36"/>
      <c r="B367" s="36"/>
      <c r="C367" s="36"/>
    </row>
    <row r="368" spans="1:3" ht="12.75">
      <c r="A368" s="36"/>
      <c r="B368" s="36"/>
      <c r="C368" s="36"/>
    </row>
    <row r="369" spans="1:3" ht="12.75">
      <c r="A369" s="36"/>
      <c r="B369" s="36"/>
      <c r="C369" s="36"/>
    </row>
  </sheetData>
  <sheetProtection/>
  <mergeCells count="6">
    <mergeCell ref="A5:D5"/>
    <mergeCell ref="A3:D3"/>
    <mergeCell ref="A4:D4"/>
    <mergeCell ref="A7:A8"/>
    <mergeCell ref="B7:B8"/>
    <mergeCell ref="C7:D7"/>
  </mergeCells>
  <printOptions/>
  <pageMargins left="0.984251968503937" right="0" top="0.3937007874015748" bottom="0.1968503937007874" header="0.5118110236220472" footer="0.5118110236220472"/>
  <pageSetup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75" zoomScaleSheetLayoutView="75" zoomScalePageLayoutView="0" workbookViewId="0" topLeftCell="A31">
      <selection activeCell="F42" sqref="F42"/>
    </sheetView>
  </sheetViews>
  <sheetFormatPr defaultColWidth="9.00390625" defaultRowHeight="12.75"/>
  <cols>
    <col min="1" max="1" width="75.125" style="0" customWidth="1"/>
    <col min="2" max="2" width="27.25390625" style="0" customWidth="1"/>
    <col min="3" max="3" width="16.00390625" style="0" customWidth="1"/>
    <col min="5" max="5" width="11.125" style="0" bestFit="1" customWidth="1"/>
    <col min="6" max="6" width="52.00390625" style="0" customWidth="1"/>
    <col min="7" max="7" width="28.75390625" style="0" customWidth="1"/>
    <col min="8" max="8" width="13.75390625" style="0" customWidth="1"/>
  </cols>
  <sheetData>
    <row r="1" spans="1:5" ht="15.75">
      <c r="A1" s="21"/>
      <c r="B1" s="21"/>
      <c r="C1" s="41" t="s">
        <v>111</v>
      </c>
      <c r="D1" s="25"/>
      <c r="E1" s="25"/>
    </row>
    <row r="2" spans="1:5" ht="15.75">
      <c r="A2" s="21"/>
      <c r="B2" s="21"/>
      <c r="C2" s="41" t="s">
        <v>607</v>
      </c>
      <c r="D2" s="25"/>
      <c r="E2" s="25"/>
    </row>
    <row r="3" spans="1:5" ht="15.75">
      <c r="A3" s="21"/>
      <c r="B3" s="21"/>
      <c r="C3" s="41" t="s">
        <v>608</v>
      </c>
      <c r="D3" s="25"/>
      <c r="E3" s="25"/>
    </row>
    <row r="4" spans="1:5" ht="15.75">
      <c r="A4" s="21"/>
      <c r="B4" s="21"/>
      <c r="C4" s="49" t="s">
        <v>539</v>
      </c>
      <c r="D4" s="25"/>
      <c r="E4" s="25"/>
    </row>
    <row r="5" spans="1:5" ht="14.25" customHeight="1">
      <c r="A5" s="21"/>
      <c r="B5" s="21"/>
      <c r="C5" s="49"/>
      <c r="D5" s="25"/>
      <c r="E5" s="25"/>
    </row>
    <row r="6" spans="1:5" ht="14.25" customHeight="1">
      <c r="A6" s="21"/>
      <c r="B6" s="21"/>
      <c r="C6" s="18" t="s">
        <v>110</v>
      </c>
      <c r="D6" s="25"/>
      <c r="E6" s="25"/>
    </row>
    <row r="7" spans="1:8" ht="15.75">
      <c r="A7" s="21"/>
      <c r="B7" s="21"/>
      <c r="D7" s="25"/>
      <c r="E7" s="25"/>
      <c r="H7" s="129"/>
    </row>
    <row r="8" spans="1:8" ht="15.75">
      <c r="A8" s="432" t="s">
        <v>624</v>
      </c>
      <c r="B8" s="433"/>
      <c r="C8" s="433"/>
      <c r="D8" s="25"/>
      <c r="E8" s="25"/>
      <c r="H8" s="130"/>
    </row>
    <row r="9" spans="1:8" ht="15.75">
      <c r="A9" s="430" t="s">
        <v>638</v>
      </c>
      <c r="B9" s="430"/>
      <c r="C9" s="430"/>
      <c r="D9" s="25"/>
      <c r="E9" s="25"/>
      <c r="H9" s="130"/>
    </row>
    <row r="10" spans="1:8" ht="15.75">
      <c r="A10" s="430" t="s">
        <v>625</v>
      </c>
      <c r="B10" s="431"/>
      <c r="C10" s="50"/>
      <c r="D10" s="25"/>
      <c r="E10" s="25"/>
      <c r="H10" s="130"/>
    </row>
    <row r="11" spans="1:8" ht="15.75">
      <c r="A11" s="21"/>
      <c r="B11" s="21"/>
      <c r="C11" s="51" t="s">
        <v>108</v>
      </c>
      <c r="D11" s="25"/>
      <c r="E11" s="25"/>
      <c r="H11" s="130"/>
    </row>
    <row r="12" spans="1:8" ht="15.75">
      <c r="A12" s="52" t="s">
        <v>189</v>
      </c>
      <c r="B12" s="133" t="s">
        <v>283</v>
      </c>
      <c r="C12" s="398" t="s">
        <v>113</v>
      </c>
      <c r="D12" s="25"/>
      <c r="E12" s="25"/>
      <c r="H12" s="130"/>
    </row>
    <row r="13" spans="1:8" s="1" customFormat="1" ht="15.75">
      <c r="A13" s="54" t="s">
        <v>12</v>
      </c>
      <c r="B13" s="55" t="s">
        <v>35</v>
      </c>
      <c r="C13" s="345">
        <f>C14+C16+C18+C24+C30+C26+C22+C35+C32</f>
        <v>477433.80000000005</v>
      </c>
      <c r="D13" s="26"/>
      <c r="E13" s="140"/>
      <c r="H13" s="131"/>
    </row>
    <row r="14" spans="1:8" s="1" customFormat="1" ht="15.75">
      <c r="A14" s="56" t="s">
        <v>13</v>
      </c>
      <c r="B14" s="56" t="s">
        <v>36</v>
      </c>
      <c r="C14" s="163">
        <f>SUM(C15:C15)</f>
        <v>382244.9</v>
      </c>
      <c r="D14" s="26"/>
      <c r="E14" s="140"/>
      <c r="H14" s="131"/>
    </row>
    <row r="15" spans="1:5" ht="15.75">
      <c r="A15" s="57" t="s">
        <v>20</v>
      </c>
      <c r="B15" s="58" t="s">
        <v>21</v>
      </c>
      <c r="C15" s="164">
        <v>382244.9</v>
      </c>
      <c r="D15" s="25"/>
      <c r="E15" s="140"/>
    </row>
    <row r="16" spans="1:5" ht="31.5">
      <c r="A16" s="48" t="s">
        <v>81</v>
      </c>
      <c r="B16" s="48" t="s">
        <v>17</v>
      </c>
      <c r="C16" s="238">
        <f>C17</f>
        <v>37555.4</v>
      </c>
      <c r="D16" s="25"/>
      <c r="E16" s="140"/>
    </row>
    <row r="17" spans="1:7" ht="31.5">
      <c r="A17" s="31" t="s">
        <v>82</v>
      </c>
      <c r="B17" s="31" t="s">
        <v>18</v>
      </c>
      <c r="C17" s="240">
        <v>37555.4</v>
      </c>
      <c r="D17" s="25"/>
      <c r="E17" s="140"/>
      <c r="G17" s="130"/>
    </row>
    <row r="18" spans="1:8" s="1" customFormat="1" ht="15.75">
      <c r="A18" s="59" t="s">
        <v>42</v>
      </c>
      <c r="B18" s="59" t="s">
        <v>34</v>
      </c>
      <c r="C18" s="233">
        <f>C19+C21+C20</f>
        <v>25352.5</v>
      </c>
      <c r="D18" s="26"/>
      <c r="E18" s="140"/>
      <c r="H18" s="131"/>
    </row>
    <row r="19" spans="1:5" ht="34.5" customHeight="1">
      <c r="A19" s="57" t="s">
        <v>518</v>
      </c>
      <c r="B19" s="42" t="s">
        <v>32</v>
      </c>
      <c r="C19" s="242">
        <v>18815</v>
      </c>
      <c r="D19" s="25"/>
      <c r="E19" s="140"/>
    </row>
    <row r="20" spans="1:5" ht="30" customHeight="1">
      <c r="A20" s="30" t="s">
        <v>22</v>
      </c>
      <c r="B20" s="60" t="s">
        <v>23</v>
      </c>
      <c r="C20" s="236">
        <v>5083</v>
      </c>
      <c r="D20" s="25"/>
      <c r="E20" s="140"/>
    </row>
    <row r="21" spans="1:5" ht="20.25" customHeight="1">
      <c r="A21" s="57" t="s">
        <v>57</v>
      </c>
      <c r="B21" s="61" t="s">
        <v>33</v>
      </c>
      <c r="C21" s="236">
        <v>1454.5</v>
      </c>
      <c r="D21" s="25"/>
      <c r="E21" s="140"/>
    </row>
    <row r="22" spans="1:5" ht="31.5" customHeight="1">
      <c r="A22" s="369" t="s">
        <v>519</v>
      </c>
      <c r="B22" s="56" t="s">
        <v>336</v>
      </c>
      <c r="C22" s="235">
        <f>C23</f>
        <v>1291</v>
      </c>
      <c r="D22" s="25"/>
      <c r="E22" s="141"/>
    </row>
    <row r="23" spans="1:5" ht="18.75" customHeight="1">
      <c r="A23" s="61" t="s">
        <v>527</v>
      </c>
      <c r="B23" s="61" t="s">
        <v>524</v>
      </c>
      <c r="C23" s="236">
        <v>1291</v>
      </c>
      <c r="D23" s="25"/>
      <c r="E23" s="141"/>
    </row>
    <row r="24" spans="1:5" s="1" customFormat="1" ht="15.75">
      <c r="A24" s="56" t="s">
        <v>43</v>
      </c>
      <c r="B24" s="56" t="s">
        <v>105</v>
      </c>
      <c r="C24" s="235">
        <f>C25</f>
        <v>2413</v>
      </c>
      <c r="D24" s="26"/>
      <c r="E24" s="141"/>
    </row>
    <row r="25" spans="1:5" ht="32.25" customHeight="1">
      <c r="A25" s="57" t="s">
        <v>58</v>
      </c>
      <c r="B25" s="23" t="s">
        <v>24</v>
      </c>
      <c r="C25" s="245">
        <v>2413</v>
      </c>
      <c r="D25" s="25"/>
      <c r="E25" s="141"/>
    </row>
    <row r="26" spans="1:8" s="1" customFormat="1" ht="33" customHeight="1">
      <c r="A26" s="62" t="s">
        <v>46</v>
      </c>
      <c r="B26" s="391" t="s">
        <v>59</v>
      </c>
      <c r="C26" s="246">
        <f>C27+C28+C29</f>
        <v>17564</v>
      </c>
      <c r="D26" s="26"/>
      <c r="E26" s="141"/>
      <c r="H26" s="131"/>
    </row>
    <row r="27" spans="1:5" ht="63" customHeight="1">
      <c r="A27" s="63" t="s">
        <v>25</v>
      </c>
      <c r="B27" s="64" t="s">
        <v>26</v>
      </c>
      <c r="C27" s="240">
        <v>16407</v>
      </c>
      <c r="D27" s="25"/>
      <c r="E27" s="148"/>
    </row>
    <row r="28" spans="1:5" ht="78.75" customHeight="1">
      <c r="A28" s="63" t="s">
        <v>520</v>
      </c>
      <c r="B28" s="64" t="s">
        <v>525</v>
      </c>
      <c r="C28" s="240">
        <v>477</v>
      </c>
      <c r="D28" s="25"/>
      <c r="E28" s="142"/>
    </row>
    <row r="29" spans="1:5" ht="47.25" customHeight="1">
      <c r="A29" s="343" t="s">
        <v>481</v>
      </c>
      <c r="B29" s="64" t="s">
        <v>482</v>
      </c>
      <c r="C29" s="392">
        <v>680</v>
      </c>
      <c r="D29" s="25"/>
      <c r="E29" s="142"/>
    </row>
    <row r="30" spans="1:5" s="1" customFormat="1" ht="21" customHeight="1">
      <c r="A30" s="62" t="s">
        <v>45</v>
      </c>
      <c r="B30" s="62" t="s">
        <v>106</v>
      </c>
      <c r="C30" s="238">
        <f>SUM(C31:C31)</f>
        <v>562</v>
      </c>
      <c r="D30" s="26"/>
      <c r="E30" s="143"/>
    </row>
    <row r="31" spans="1:5" ht="24.75" customHeight="1">
      <c r="A31" s="63" t="s">
        <v>27</v>
      </c>
      <c r="B31" s="64" t="s">
        <v>28</v>
      </c>
      <c r="C31" s="236">
        <v>562</v>
      </c>
      <c r="D31" s="25"/>
      <c r="E31" s="142"/>
    </row>
    <row r="32" spans="1:8" s="1" customFormat="1" ht="23.25" customHeight="1">
      <c r="A32" s="62" t="s">
        <v>14</v>
      </c>
      <c r="B32" s="66" t="s">
        <v>15</v>
      </c>
      <c r="C32" s="238">
        <f>C33+C34</f>
        <v>10234</v>
      </c>
      <c r="D32" s="26"/>
      <c r="E32" s="143"/>
      <c r="H32" s="132"/>
    </row>
    <row r="33" spans="1:8" ht="63" customHeight="1">
      <c r="A33" s="63" t="s">
        <v>526</v>
      </c>
      <c r="B33" s="64" t="s">
        <v>528</v>
      </c>
      <c r="C33" s="240">
        <v>6387</v>
      </c>
      <c r="D33" s="25"/>
      <c r="E33" s="142"/>
      <c r="H33" s="129"/>
    </row>
    <row r="34" spans="1:8" ht="32.25" customHeight="1">
      <c r="A34" s="63" t="s">
        <v>483</v>
      </c>
      <c r="B34" s="64" t="s">
        <v>107</v>
      </c>
      <c r="C34" s="240">
        <v>3847</v>
      </c>
      <c r="D34" s="25"/>
      <c r="E34" s="142"/>
      <c r="H34" s="129"/>
    </row>
    <row r="35" spans="1:5" ht="23.25" customHeight="1">
      <c r="A35" s="62" t="s">
        <v>47</v>
      </c>
      <c r="B35" s="66" t="s">
        <v>16</v>
      </c>
      <c r="C35" s="238">
        <f>SUM(C36:C36)</f>
        <v>217</v>
      </c>
      <c r="D35" s="25"/>
      <c r="E35" s="142"/>
    </row>
    <row r="36" spans="1:5" ht="32.25" customHeight="1">
      <c r="A36" s="343" t="s">
        <v>523</v>
      </c>
      <c r="B36" s="64" t="s">
        <v>522</v>
      </c>
      <c r="C36" s="393">
        <v>217</v>
      </c>
      <c r="D36" s="25"/>
      <c r="E36" s="142"/>
    </row>
    <row r="37" spans="1:5" s="1" customFormat="1" ht="16.5" customHeight="1">
      <c r="A37" s="62" t="s">
        <v>50</v>
      </c>
      <c r="B37" s="66" t="s">
        <v>217</v>
      </c>
      <c r="C37" s="325">
        <f>C38</f>
        <v>774727.64</v>
      </c>
      <c r="D37" s="26"/>
      <c r="E37" s="140"/>
    </row>
    <row r="38" spans="1:5" ht="28.5" customHeight="1">
      <c r="A38" s="63" t="s">
        <v>51</v>
      </c>
      <c r="B38" s="67" t="s">
        <v>348</v>
      </c>
      <c r="C38" s="326">
        <f>C39+C41+C40</f>
        <v>774727.64</v>
      </c>
      <c r="D38" s="25"/>
      <c r="E38" s="140"/>
    </row>
    <row r="39" spans="1:5" ht="31.5">
      <c r="A39" s="63" t="s">
        <v>53</v>
      </c>
      <c r="B39" s="67" t="s">
        <v>255</v>
      </c>
      <c r="C39" s="236">
        <v>465272.2</v>
      </c>
      <c r="D39" s="25"/>
      <c r="E39" s="140"/>
    </row>
    <row r="40" spans="1:5" ht="31.5">
      <c r="A40" s="63" t="s">
        <v>54</v>
      </c>
      <c r="B40" s="67" t="s">
        <v>256</v>
      </c>
      <c r="C40" s="377">
        <v>304888.44</v>
      </c>
      <c r="D40" s="25"/>
      <c r="E40" s="140"/>
    </row>
    <row r="41" spans="1:5" ht="33.75" customHeight="1">
      <c r="A41" s="63" t="s">
        <v>529</v>
      </c>
      <c r="B41" s="67" t="s">
        <v>530</v>
      </c>
      <c r="C41" s="377">
        <v>4567</v>
      </c>
      <c r="D41" s="25"/>
      <c r="E41" s="141"/>
    </row>
    <row r="42" spans="1:5" ht="15.75">
      <c r="A42" s="56" t="s">
        <v>55</v>
      </c>
      <c r="B42" s="68"/>
      <c r="C42" s="253">
        <f>C13+C37</f>
        <v>1252161.44</v>
      </c>
      <c r="D42" s="25"/>
      <c r="E42" s="152"/>
    </row>
    <row r="43" spans="1:5" ht="15.75">
      <c r="A43" s="38"/>
      <c r="B43" s="69"/>
      <c r="C43" s="40"/>
      <c r="D43" s="25"/>
      <c r="E43" s="157"/>
    </row>
    <row r="44" spans="1:5" ht="15.75">
      <c r="A44" s="27"/>
      <c r="B44" s="28"/>
      <c r="C44" s="137"/>
      <c r="D44" s="25"/>
      <c r="E44" s="148"/>
    </row>
    <row r="45" spans="1:5" ht="15">
      <c r="A45" s="27"/>
      <c r="B45" s="28"/>
      <c r="C45" s="27"/>
      <c r="D45" s="25"/>
      <c r="E45" s="142"/>
    </row>
    <row r="46" spans="1:5" ht="15">
      <c r="A46" s="27"/>
      <c r="B46" s="28"/>
      <c r="C46" s="27"/>
      <c r="D46" s="25"/>
      <c r="E46" s="25"/>
    </row>
    <row r="47" spans="1:5" ht="15">
      <c r="A47" s="27"/>
      <c r="B47" s="28"/>
      <c r="C47" s="27"/>
      <c r="D47" s="25"/>
      <c r="E47" s="25"/>
    </row>
    <row r="48" spans="1:5" ht="15">
      <c r="A48" s="27"/>
      <c r="B48" s="27"/>
      <c r="C48" s="27"/>
      <c r="D48" s="25"/>
      <c r="E48" s="25"/>
    </row>
    <row r="49" spans="1:5" ht="15">
      <c r="A49" s="25"/>
      <c r="B49" s="25"/>
      <c r="C49" s="25"/>
      <c r="D49" s="25"/>
      <c r="E49" s="25"/>
    </row>
    <row r="50" spans="1:5" ht="15">
      <c r="A50" s="25"/>
      <c r="B50" s="25"/>
      <c r="C50" s="25"/>
      <c r="D50" s="25"/>
      <c r="E50" s="25"/>
    </row>
    <row r="51" spans="1:5" ht="15">
      <c r="A51" s="25"/>
      <c r="B51" s="25"/>
      <c r="C51" s="25"/>
      <c r="D51" s="25"/>
      <c r="E51" s="25"/>
    </row>
    <row r="52" spans="1:5" ht="15">
      <c r="A52" s="25"/>
      <c r="B52" s="25"/>
      <c r="C52" s="25"/>
      <c r="D52" s="25"/>
      <c r="E52" s="25"/>
    </row>
    <row r="53" spans="1:5" ht="15">
      <c r="A53" s="25"/>
      <c r="B53" s="25"/>
      <c r="C53" s="25"/>
      <c r="D53" s="25"/>
      <c r="E53" s="25"/>
    </row>
    <row r="54" spans="1:5" ht="15">
      <c r="A54" s="25"/>
      <c r="B54" s="25"/>
      <c r="C54" s="25"/>
      <c r="D54" s="25"/>
      <c r="E54" s="25"/>
    </row>
    <row r="55" spans="1:5" ht="15">
      <c r="A55" s="25"/>
      <c r="B55" s="25"/>
      <c r="C55" s="25"/>
      <c r="D55" s="25"/>
      <c r="E55" s="25"/>
    </row>
    <row r="56" spans="1:5" ht="15">
      <c r="A56" s="25"/>
      <c r="B56" s="25"/>
      <c r="C56" s="25"/>
      <c r="D56" s="25"/>
      <c r="E56" s="25"/>
    </row>
    <row r="57" spans="1:5" ht="15">
      <c r="A57" s="25"/>
      <c r="B57" s="25"/>
      <c r="C57" s="25"/>
      <c r="D57" s="25"/>
      <c r="E57" s="25"/>
    </row>
    <row r="58" spans="1:5" ht="15">
      <c r="A58" s="25"/>
      <c r="B58" s="25"/>
      <c r="C58" s="25"/>
      <c r="D58" s="25"/>
      <c r="E58" s="25"/>
    </row>
    <row r="59" spans="1:5" ht="15">
      <c r="A59" s="25"/>
      <c r="B59" s="25"/>
      <c r="C59" s="25"/>
      <c r="D59" s="25"/>
      <c r="E59" s="25"/>
    </row>
    <row r="60" spans="1:5" ht="15">
      <c r="A60" s="25"/>
      <c r="B60" s="25"/>
      <c r="C60" s="25"/>
      <c r="D60" s="25"/>
      <c r="E60" s="25"/>
    </row>
    <row r="61" spans="1:5" ht="15">
      <c r="A61" s="25"/>
      <c r="B61" s="25"/>
      <c r="C61" s="25"/>
      <c r="D61" s="25"/>
      <c r="E61" s="25"/>
    </row>
    <row r="62" spans="1:5" ht="15">
      <c r="A62" s="25"/>
      <c r="B62" s="25"/>
      <c r="C62" s="25"/>
      <c r="D62" s="25"/>
      <c r="E62" s="25"/>
    </row>
    <row r="63" spans="1:5" ht="15">
      <c r="A63" s="25"/>
      <c r="B63" s="25"/>
      <c r="C63" s="25"/>
      <c r="D63" s="25"/>
      <c r="E63" s="25"/>
    </row>
    <row r="64" spans="1:5" ht="15">
      <c r="A64" s="25"/>
      <c r="B64" s="25"/>
      <c r="C64" s="25"/>
      <c r="D64" s="25"/>
      <c r="E64" s="25"/>
    </row>
    <row r="65" spans="1:5" ht="15">
      <c r="A65" s="25"/>
      <c r="B65" s="25"/>
      <c r="C65" s="25"/>
      <c r="D65" s="25"/>
      <c r="E65" s="25"/>
    </row>
    <row r="66" spans="1:5" ht="15">
      <c r="A66" s="25"/>
      <c r="B66" s="25"/>
      <c r="C66" s="25"/>
      <c r="D66" s="25"/>
      <c r="E66" s="25"/>
    </row>
    <row r="67" spans="1:5" ht="15">
      <c r="A67" s="25"/>
      <c r="B67" s="25"/>
      <c r="C67" s="25"/>
      <c r="D67" s="25"/>
      <c r="E67" s="25"/>
    </row>
    <row r="68" spans="1:5" ht="15">
      <c r="A68" s="25"/>
      <c r="B68" s="25"/>
      <c r="C68" s="25"/>
      <c r="D68" s="25"/>
      <c r="E68" s="25"/>
    </row>
    <row r="69" spans="1:5" ht="15">
      <c r="A69" s="25"/>
      <c r="B69" s="25"/>
      <c r="C69" s="25"/>
      <c r="D69" s="25"/>
      <c r="E69" s="25"/>
    </row>
    <row r="70" spans="1:5" ht="15">
      <c r="A70" s="25"/>
      <c r="B70" s="25"/>
      <c r="C70" s="25"/>
      <c r="D70" s="25"/>
      <c r="E70" s="25"/>
    </row>
    <row r="71" spans="1:3" ht="15">
      <c r="A71" s="25"/>
      <c r="B71" s="25"/>
      <c r="C71" s="25"/>
    </row>
    <row r="72" spans="1:3" ht="15">
      <c r="A72" s="25"/>
      <c r="B72" s="25"/>
      <c r="C72" s="25"/>
    </row>
  </sheetData>
  <sheetProtection/>
  <mergeCells count="3">
    <mergeCell ref="A10:B10"/>
    <mergeCell ref="A8:C8"/>
    <mergeCell ref="A9:C9"/>
  </mergeCells>
  <printOptions/>
  <pageMargins left="0.7874015748031497" right="0.7874015748031497" top="0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5" zoomScaleSheetLayoutView="75" zoomScalePageLayoutView="0" workbookViewId="0" topLeftCell="A25">
      <selection activeCell="F37" sqref="F37"/>
    </sheetView>
  </sheetViews>
  <sheetFormatPr defaultColWidth="9.00390625" defaultRowHeight="12.75"/>
  <cols>
    <col min="1" max="1" width="75.125" style="0" customWidth="1"/>
    <col min="2" max="2" width="24.25390625" style="0" customWidth="1"/>
    <col min="3" max="4" width="13.75390625" style="0" customWidth="1"/>
    <col min="6" max="6" width="11.125" style="0" bestFit="1" customWidth="1"/>
    <col min="7" max="7" width="52.00390625" style="0" customWidth="1"/>
    <col min="8" max="8" width="28.75390625" style="0" customWidth="1"/>
    <col min="9" max="9" width="13.75390625" style="0" customWidth="1"/>
  </cols>
  <sheetData>
    <row r="1" spans="1:6" ht="15.75" customHeight="1">
      <c r="A1" s="21"/>
      <c r="B1" s="21"/>
      <c r="C1" s="21"/>
      <c r="D1" s="18" t="s">
        <v>395</v>
      </c>
      <c r="E1" s="25"/>
      <c r="F1" s="25"/>
    </row>
    <row r="2" spans="1:9" ht="15.75">
      <c r="A2" s="21"/>
      <c r="B2" s="21"/>
      <c r="C2" s="21"/>
      <c r="E2" s="25"/>
      <c r="F2" s="25"/>
      <c r="I2" s="129"/>
    </row>
    <row r="3" spans="1:9" ht="15.75">
      <c r="A3" s="432" t="s">
        <v>626</v>
      </c>
      <c r="B3" s="433"/>
      <c r="C3" s="433"/>
      <c r="D3" s="433"/>
      <c r="E3" s="25"/>
      <c r="F3" s="25"/>
      <c r="I3" s="130"/>
    </row>
    <row r="4" spans="1:9" ht="15.75">
      <c r="A4" s="432" t="s">
        <v>641</v>
      </c>
      <c r="B4" s="433"/>
      <c r="C4" s="433"/>
      <c r="D4" s="433"/>
      <c r="E4" s="25"/>
      <c r="F4" s="25"/>
      <c r="I4" s="130"/>
    </row>
    <row r="5" spans="1:9" ht="15.75">
      <c r="A5" s="430" t="s">
        <v>627</v>
      </c>
      <c r="B5" s="431"/>
      <c r="C5" s="204"/>
      <c r="D5" s="50"/>
      <c r="E5" s="25"/>
      <c r="F5" s="25"/>
      <c r="I5" s="130"/>
    </row>
    <row r="6" spans="1:9" ht="15.75">
      <c r="A6" s="21"/>
      <c r="B6" s="21"/>
      <c r="C6" s="21"/>
      <c r="D6" s="51" t="s">
        <v>108</v>
      </c>
      <c r="E6" s="25"/>
      <c r="F6" s="25"/>
      <c r="I6" s="130"/>
    </row>
    <row r="7" spans="1:9" ht="15.75">
      <c r="A7" s="52" t="s">
        <v>189</v>
      </c>
      <c r="B7" s="133" t="s">
        <v>283</v>
      </c>
      <c r="C7" s="434" t="s">
        <v>113</v>
      </c>
      <c r="D7" s="429"/>
      <c r="E7" s="25"/>
      <c r="F7" s="25"/>
      <c r="I7" s="130"/>
    </row>
    <row r="8" spans="1:9" ht="15.75">
      <c r="A8" s="53"/>
      <c r="B8" s="23"/>
      <c r="C8" s="133" t="s">
        <v>602</v>
      </c>
      <c r="D8" s="22" t="s">
        <v>603</v>
      </c>
      <c r="E8" s="25"/>
      <c r="F8" s="25"/>
      <c r="I8" s="130"/>
    </row>
    <row r="9" spans="1:9" s="1" customFormat="1" ht="15.75">
      <c r="A9" s="54" t="s">
        <v>12</v>
      </c>
      <c r="B9" s="55" t="s">
        <v>35</v>
      </c>
      <c r="C9" s="234">
        <f>C10+C12+C14+C20+C26+C22+C18+C31+C28</f>
        <v>502226.7</v>
      </c>
      <c r="D9" s="234">
        <f>D10+D12+D14+D20+D26+D22+D18+D31+D28</f>
        <v>530039.5</v>
      </c>
      <c r="E9" s="26"/>
      <c r="F9" s="140"/>
      <c r="I9" s="131"/>
    </row>
    <row r="10" spans="1:9" s="1" customFormat="1" ht="20.25" customHeight="1">
      <c r="A10" s="56" t="s">
        <v>13</v>
      </c>
      <c r="B10" s="56" t="s">
        <v>36</v>
      </c>
      <c r="C10" s="235">
        <f>C11</f>
        <v>405081.5</v>
      </c>
      <c r="D10" s="235">
        <f>D11</f>
        <v>430625.3</v>
      </c>
      <c r="E10" s="26"/>
      <c r="F10" s="140"/>
      <c r="I10" s="131"/>
    </row>
    <row r="11" spans="1:6" ht="15.75">
      <c r="A11" s="57" t="s">
        <v>20</v>
      </c>
      <c r="B11" s="58" t="s">
        <v>21</v>
      </c>
      <c r="C11" s="236">
        <v>405081.5</v>
      </c>
      <c r="D11" s="237">
        <v>430625.3</v>
      </c>
      <c r="E11" s="25"/>
      <c r="F11" s="140"/>
    </row>
    <row r="12" spans="1:6" ht="31.5">
      <c r="A12" s="48" t="s">
        <v>81</v>
      </c>
      <c r="B12" s="48" t="s">
        <v>17</v>
      </c>
      <c r="C12" s="238">
        <f>C13</f>
        <v>38422.7</v>
      </c>
      <c r="D12" s="238">
        <f>D13</f>
        <v>39606.2</v>
      </c>
      <c r="E12" s="25"/>
      <c r="F12" s="140"/>
    </row>
    <row r="13" spans="1:8" ht="31.5">
      <c r="A13" s="31" t="s">
        <v>82</v>
      </c>
      <c r="B13" s="31" t="s">
        <v>18</v>
      </c>
      <c r="C13" s="239">
        <v>38422.7</v>
      </c>
      <c r="D13" s="240">
        <v>39606.2</v>
      </c>
      <c r="E13" s="25"/>
      <c r="F13" s="140"/>
      <c r="H13" s="130"/>
    </row>
    <row r="14" spans="1:9" s="1" customFormat="1" ht="15.75">
      <c r="A14" s="59" t="s">
        <v>42</v>
      </c>
      <c r="B14" s="59" t="s">
        <v>34</v>
      </c>
      <c r="C14" s="233">
        <f>C15+C17+C16</f>
        <v>26366.5</v>
      </c>
      <c r="D14" s="233">
        <f>D15+D17+D16</f>
        <v>27421</v>
      </c>
      <c r="E14" s="26"/>
      <c r="F14" s="140"/>
      <c r="I14" s="131"/>
    </row>
    <row r="15" spans="1:6" ht="31.5">
      <c r="A15" s="57" t="s">
        <v>518</v>
      </c>
      <c r="B15" s="42" t="s">
        <v>32</v>
      </c>
      <c r="C15" s="241">
        <v>19568</v>
      </c>
      <c r="D15" s="242">
        <v>20351</v>
      </c>
      <c r="E15" s="25"/>
      <c r="F15" s="140"/>
    </row>
    <row r="16" spans="1:6" ht="32.25" customHeight="1">
      <c r="A16" s="30" t="s">
        <v>22</v>
      </c>
      <c r="B16" s="60" t="s">
        <v>23</v>
      </c>
      <c r="C16" s="243">
        <v>5286</v>
      </c>
      <c r="D16" s="236">
        <v>5497</v>
      </c>
      <c r="E16" s="25"/>
      <c r="F16" s="140"/>
    </row>
    <row r="17" spans="1:6" ht="26.25" customHeight="1">
      <c r="A17" s="57" t="s">
        <v>57</v>
      </c>
      <c r="B17" s="61" t="s">
        <v>33</v>
      </c>
      <c r="C17" s="236">
        <v>1512.5</v>
      </c>
      <c r="D17" s="236">
        <v>1573</v>
      </c>
      <c r="E17" s="25"/>
      <c r="F17" s="140"/>
    </row>
    <row r="18" spans="1:6" ht="31.5" customHeight="1">
      <c r="A18" s="369" t="s">
        <v>519</v>
      </c>
      <c r="B18" s="56" t="s">
        <v>336</v>
      </c>
      <c r="C18" s="235">
        <f>C19</f>
        <v>1291</v>
      </c>
      <c r="D18" s="235">
        <f>D19</f>
        <v>1291</v>
      </c>
      <c r="E18" s="25"/>
      <c r="F18" s="141"/>
    </row>
    <row r="19" spans="1:6" ht="22.5" customHeight="1">
      <c r="A19" s="61" t="s">
        <v>527</v>
      </c>
      <c r="B19" s="61" t="s">
        <v>524</v>
      </c>
      <c r="C19" s="236">
        <v>1291</v>
      </c>
      <c r="D19" s="236">
        <v>1291</v>
      </c>
      <c r="E19" s="25"/>
      <c r="F19" s="141"/>
    </row>
    <row r="20" spans="1:6" s="1" customFormat="1" ht="15.75">
      <c r="A20" s="56" t="s">
        <v>43</v>
      </c>
      <c r="B20" s="56" t="s">
        <v>105</v>
      </c>
      <c r="C20" s="235">
        <f>C21</f>
        <v>2413</v>
      </c>
      <c r="D20" s="235">
        <f>D21</f>
        <v>2413</v>
      </c>
      <c r="E20" s="26"/>
      <c r="F20" s="141"/>
    </row>
    <row r="21" spans="1:6" ht="32.25" customHeight="1">
      <c r="A21" s="57" t="s">
        <v>58</v>
      </c>
      <c r="B21" s="23" t="s">
        <v>24</v>
      </c>
      <c r="C21" s="244">
        <v>2413</v>
      </c>
      <c r="D21" s="245">
        <v>2413</v>
      </c>
      <c r="E21" s="25"/>
      <c r="F21" s="141"/>
    </row>
    <row r="22" spans="1:9" s="1" customFormat="1" ht="33" customHeight="1">
      <c r="A22" s="62" t="s">
        <v>46</v>
      </c>
      <c r="B22" s="391" t="s">
        <v>59</v>
      </c>
      <c r="C22" s="246">
        <f>C23+C24+C25</f>
        <v>17632</v>
      </c>
      <c r="D22" s="246">
        <f>D23+D24+D25</f>
        <v>17657</v>
      </c>
      <c r="E22" s="26"/>
      <c r="F22" s="141"/>
      <c r="I22" s="131"/>
    </row>
    <row r="23" spans="1:6" ht="66.75" customHeight="1">
      <c r="A23" s="63" t="s">
        <v>25</v>
      </c>
      <c r="B23" s="64" t="s">
        <v>26</v>
      </c>
      <c r="C23" s="240">
        <v>16450</v>
      </c>
      <c r="D23" s="240">
        <v>16470</v>
      </c>
      <c r="E23" s="25"/>
      <c r="F23" s="148"/>
    </row>
    <row r="24" spans="1:6" ht="77.25" customHeight="1">
      <c r="A24" s="63" t="s">
        <v>520</v>
      </c>
      <c r="B24" s="64" t="s">
        <v>525</v>
      </c>
      <c r="C24" s="240">
        <v>482</v>
      </c>
      <c r="D24" s="240">
        <v>487</v>
      </c>
      <c r="E24" s="25"/>
      <c r="F24" s="142"/>
    </row>
    <row r="25" spans="1:6" ht="47.25" customHeight="1">
      <c r="A25" s="343" t="s">
        <v>481</v>
      </c>
      <c r="B25" s="64" t="s">
        <v>482</v>
      </c>
      <c r="C25" s="344">
        <v>700</v>
      </c>
      <c r="D25" s="240">
        <v>700</v>
      </c>
      <c r="E25" s="25"/>
      <c r="F25" s="142"/>
    </row>
    <row r="26" spans="1:6" s="1" customFormat="1" ht="21" customHeight="1">
      <c r="A26" s="62" t="s">
        <v>45</v>
      </c>
      <c r="B26" s="62" t="s">
        <v>106</v>
      </c>
      <c r="C26" s="238">
        <f>C27</f>
        <v>562</v>
      </c>
      <c r="D26" s="238">
        <f>D27</f>
        <v>562</v>
      </c>
      <c r="E26" s="26"/>
      <c r="F26" s="143"/>
    </row>
    <row r="27" spans="1:6" ht="18.75" customHeight="1">
      <c r="A27" s="63" t="s">
        <v>27</v>
      </c>
      <c r="B27" s="64" t="s">
        <v>28</v>
      </c>
      <c r="C27" s="236">
        <v>562</v>
      </c>
      <c r="D27" s="236">
        <v>562</v>
      </c>
      <c r="E27" s="25"/>
      <c r="F27" s="142"/>
    </row>
    <row r="28" spans="1:9" s="1" customFormat="1" ht="29.25" customHeight="1">
      <c r="A28" s="62" t="s">
        <v>14</v>
      </c>
      <c r="B28" s="66" t="s">
        <v>15</v>
      </c>
      <c r="C28" s="238">
        <f>C29+C30</f>
        <v>10234</v>
      </c>
      <c r="D28" s="238">
        <f>D29+D30</f>
        <v>10234</v>
      </c>
      <c r="E28" s="26"/>
      <c r="F28" s="143"/>
      <c r="I28" s="132"/>
    </row>
    <row r="29" spans="1:9" ht="63" customHeight="1">
      <c r="A29" s="63" t="s">
        <v>521</v>
      </c>
      <c r="B29" s="64" t="s">
        <v>528</v>
      </c>
      <c r="C29" s="240">
        <v>6387</v>
      </c>
      <c r="D29" s="240">
        <v>6387</v>
      </c>
      <c r="E29" s="328"/>
      <c r="F29" s="328"/>
      <c r="I29" s="129"/>
    </row>
    <row r="30" spans="1:9" ht="30.75" customHeight="1">
      <c r="A30" s="63" t="s">
        <v>29</v>
      </c>
      <c r="B30" s="64" t="s">
        <v>107</v>
      </c>
      <c r="C30" s="240">
        <v>3847</v>
      </c>
      <c r="D30" s="240">
        <v>3847</v>
      </c>
      <c r="E30" s="25"/>
      <c r="F30" s="142"/>
      <c r="I30" s="129"/>
    </row>
    <row r="31" spans="1:6" ht="24" customHeight="1">
      <c r="A31" s="62" t="s">
        <v>47</v>
      </c>
      <c r="B31" s="66" t="s">
        <v>16</v>
      </c>
      <c r="C31" s="238">
        <f>C32</f>
        <v>224</v>
      </c>
      <c r="D31" s="238">
        <f>D32</f>
        <v>230</v>
      </c>
      <c r="E31" s="25"/>
      <c r="F31" s="142"/>
    </row>
    <row r="32" spans="1:6" ht="32.25" customHeight="1">
      <c r="A32" s="343" t="s">
        <v>523</v>
      </c>
      <c r="B32" s="64" t="s">
        <v>522</v>
      </c>
      <c r="C32" s="240">
        <v>224</v>
      </c>
      <c r="D32" s="236">
        <v>230</v>
      </c>
      <c r="E32" s="25"/>
      <c r="F32" s="142"/>
    </row>
    <row r="33" spans="1:6" s="1" customFormat="1" ht="25.5" customHeight="1">
      <c r="A33" s="62" t="s">
        <v>50</v>
      </c>
      <c r="B33" s="66" t="s">
        <v>217</v>
      </c>
      <c r="C33" s="325">
        <f>C34</f>
        <v>749729.37</v>
      </c>
      <c r="D33" s="325">
        <f>D34</f>
        <v>736452</v>
      </c>
      <c r="E33" s="26"/>
      <c r="F33" s="140"/>
    </row>
    <row r="34" spans="1:6" ht="28.5" customHeight="1">
      <c r="A34" s="63" t="s">
        <v>51</v>
      </c>
      <c r="B34" s="67" t="s">
        <v>348</v>
      </c>
      <c r="C34" s="326">
        <f>C35+C36+C38+C37</f>
        <v>749729.37</v>
      </c>
      <c r="D34" s="326">
        <f>D35+D36+D38+D37</f>
        <v>736452</v>
      </c>
      <c r="E34" s="25"/>
      <c r="F34" s="140"/>
    </row>
    <row r="35" spans="1:6" ht="33.75" customHeight="1" hidden="1">
      <c r="A35" s="63" t="s">
        <v>52</v>
      </c>
      <c r="B35" s="67" t="s">
        <v>254</v>
      </c>
      <c r="C35" s="236">
        <v>0</v>
      </c>
      <c r="D35" s="236">
        <v>0</v>
      </c>
      <c r="E35" s="25"/>
      <c r="F35" s="140"/>
    </row>
    <row r="36" spans="1:6" ht="31.5">
      <c r="A36" s="63" t="s">
        <v>53</v>
      </c>
      <c r="B36" s="67" t="s">
        <v>255</v>
      </c>
      <c r="C36" s="236">
        <v>438834.4</v>
      </c>
      <c r="D36" s="236">
        <v>424768.4</v>
      </c>
      <c r="E36" s="25"/>
      <c r="F36" s="140"/>
    </row>
    <row r="37" spans="1:6" ht="31.5">
      <c r="A37" s="63" t="s">
        <v>54</v>
      </c>
      <c r="B37" s="67" t="s">
        <v>256</v>
      </c>
      <c r="C37" s="377">
        <v>306003.67</v>
      </c>
      <c r="D37" s="377">
        <v>306649</v>
      </c>
      <c r="E37" s="25"/>
      <c r="F37" s="140"/>
    </row>
    <row r="38" spans="1:6" ht="33.75" customHeight="1">
      <c r="A38" s="63" t="s">
        <v>529</v>
      </c>
      <c r="B38" s="67" t="s">
        <v>530</v>
      </c>
      <c r="C38" s="377">
        <v>4891.3</v>
      </c>
      <c r="D38" s="377">
        <v>5034.6</v>
      </c>
      <c r="E38" s="25"/>
      <c r="F38" s="141"/>
    </row>
    <row r="39" spans="1:6" ht="15.75">
      <c r="A39" s="56" t="s">
        <v>55</v>
      </c>
      <c r="B39" s="68"/>
      <c r="C39" s="253">
        <f>C9+C33</f>
        <v>1251956.07</v>
      </c>
      <c r="D39" s="253">
        <f>D9+D33</f>
        <v>1266491.5</v>
      </c>
      <c r="E39" s="25"/>
      <c r="F39" s="152"/>
    </row>
    <row r="40" spans="1:6" ht="15.75">
      <c r="A40" s="38"/>
      <c r="B40" s="69"/>
      <c r="C40" s="69"/>
      <c r="D40" s="40"/>
      <c r="E40" s="25"/>
      <c r="F40" s="157"/>
    </row>
    <row r="41" spans="1:6" ht="15.75">
      <c r="A41" s="27"/>
      <c r="B41" s="28"/>
      <c r="C41" s="28"/>
      <c r="D41" s="137"/>
      <c r="E41" s="25"/>
      <c r="F41" s="148"/>
    </row>
    <row r="42" spans="1:6" ht="15">
      <c r="A42" s="27"/>
      <c r="B42" s="28"/>
      <c r="C42" s="28"/>
      <c r="D42" s="27"/>
      <c r="E42" s="25"/>
      <c r="F42" s="142"/>
    </row>
    <row r="43" spans="1:6" ht="15">
      <c r="A43" s="27"/>
      <c r="B43" s="28"/>
      <c r="C43" s="28"/>
      <c r="D43" s="27"/>
      <c r="E43" s="25"/>
      <c r="F43" s="25"/>
    </row>
    <row r="44" spans="1:6" ht="15">
      <c r="A44" s="27"/>
      <c r="B44" s="28"/>
      <c r="C44" s="28"/>
      <c r="D44" s="27"/>
      <c r="E44" s="25"/>
      <c r="F44" s="25"/>
    </row>
    <row r="45" spans="1:6" ht="15">
      <c r="A45" s="27"/>
      <c r="B45" s="27"/>
      <c r="C45" s="27"/>
      <c r="D45" s="27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1" spans="1:6" ht="15">
      <c r="A51" s="25"/>
      <c r="B51" s="25"/>
      <c r="C51" s="25"/>
      <c r="D51" s="25"/>
      <c r="E51" s="25"/>
      <c r="F51" s="25"/>
    </row>
    <row r="52" spans="1:6" ht="15">
      <c r="A52" s="25"/>
      <c r="B52" s="25"/>
      <c r="C52" s="25"/>
      <c r="D52" s="25"/>
      <c r="E52" s="25"/>
      <c r="F52" s="25"/>
    </row>
    <row r="53" spans="1:6" ht="15">
      <c r="A53" s="25"/>
      <c r="B53" s="25"/>
      <c r="C53" s="25"/>
      <c r="D53" s="25"/>
      <c r="E53" s="25"/>
      <c r="F53" s="25"/>
    </row>
    <row r="54" spans="1:6" ht="15">
      <c r="A54" s="25"/>
      <c r="B54" s="25"/>
      <c r="C54" s="25"/>
      <c r="D54" s="25"/>
      <c r="E54" s="25"/>
      <c r="F54" s="25"/>
    </row>
    <row r="55" spans="1:6" ht="15">
      <c r="A55" s="25"/>
      <c r="B55" s="25"/>
      <c r="C55" s="25"/>
      <c r="D55" s="25"/>
      <c r="E55" s="25"/>
      <c r="F55" s="25"/>
    </row>
    <row r="56" spans="1:6" ht="15">
      <c r="A56" s="25"/>
      <c r="B56" s="25"/>
      <c r="C56" s="25"/>
      <c r="D56" s="25"/>
      <c r="E56" s="25"/>
      <c r="F56" s="25"/>
    </row>
    <row r="57" spans="1:6" ht="15">
      <c r="A57" s="25"/>
      <c r="B57" s="25"/>
      <c r="C57" s="25"/>
      <c r="D57" s="25"/>
      <c r="E57" s="25"/>
      <c r="F57" s="25"/>
    </row>
    <row r="58" spans="1:6" ht="15">
      <c r="A58" s="25"/>
      <c r="B58" s="25"/>
      <c r="C58" s="25"/>
      <c r="D58" s="25"/>
      <c r="E58" s="25"/>
      <c r="F58" s="25"/>
    </row>
    <row r="59" spans="1:6" ht="15">
      <c r="A59" s="25"/>
      <c r="B59" s="25"/>
      <c r="C59" s="25"/>
      <c r="D59" s="25"/>
      <c r="E59" s="25"/>
      <c r="F59" s="25"/>
    </row>
    <row r="60" spans="1:6" ht="15">
      <c r="A60" s="25"/>
      <c r="B60" s="25"/>
      <c r="C60" s="25"/>
      <c r="D60" s="25"/>
      <c r="E60" s="25"/>
      <c r="F60" s="25"/>
    </row>
    <row r="61" spans="1:6" ht="15">
      <c r="A61" s="25"/>
      <c r="B61" s="25"/>
      <c r="C61" s="25"/>
      <c r="D61" s="25"/>
      <c r="E61" s="25"/>
      <c r="F61" s="25"/>
    </row>
    <row r="62" spans="1:6" ht="15">
      <c r="A62" s="25"/>
      <c r="B62" s="25"/>
      <c r="C62" s="25"/>
      <c r="D62" s="25"/>
      <c r="E62" s="25"/>
      <c r="F62" s="25"/>
    </row>
    <row r="63" spans="1:6" ht="15">
      <c r="A63" s="25"/>
      <c r="B63" s="25"/>
      <c r="C63" s="25"/>
      <c r="D63" s="25"/>
      <c r="E63" s="25"/>
      <c r="F63" s="25"/>
    </row>
    <row r="64" spans="1:6" ht="15">
      <c r="A64" s="25"/>
      <c r="B64" s="25"/>
      <c r="C64" s="25"/>
      <c r="D64" s="25"/>
      <c r="E64" s="25"/>
      <c r="F64" s="25"/>
    </row>
    <row r="65" spans="1:6" ht="15">
      <c r="A65" s="25"/>
      <c r="B65" s="25"/>
      <c r="C65" s="25"/>
      <c r="D65" s="25"/>
      <c r="E65" s="25"/>
      <c r="F65" s="25"/>
    </row>
    <row r="66" spans="1:6" ht="15">
      <c r="A66" s="25"/>
      <c r="B66" s="25"/>
      <c r="C66" s="25"/>
      <c r="D66" s="25"/>
      <c r="E66" s="25"/>
      <c r="F66" s="25"/>
    </row>
    <row r="67" spans="1:6" ht="15">
      <c r="A67" s="25"/>
      <c r="B67" s="25"/>
      <c r="C67" s="25"/>
      <c r="D67" s="25"/>
      <c r="E67" s="25"/>
      <c r="F67" s="25"/>
    </row>
    <row r="68" spans="1:4" ht="15">
      <c r="A68" s="25"/>
      <c r="B68" s="25"/>
      <c r="C68" s="25"/>
      <c r="D68" s="25"/>
    </row>
    <row r="69" spans="1:4" ht="15">
      <c r="A69" s="25"/>
      <c r="B69" s="25"/>
      <c r="C69" s="25"/>
      <c r="D69" s="25"/>
    </row>
  </sheetData>
  <sheetProtection/>
  <mergeCells count="4">
    <mergeCell ref="A5:B5"/>
    <mergeCell ref="A3:D3"/>
    <mergeCell ref="A4:D4"/>
    <mergeCell ref="C7:D7"/>
  </mergeCells>
  <printOptions/>
  <pageMargins left="0.7874015748031497" right="0.5905511811023623" top="0" bottom="0" header="0.5118110236220472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5"/>
  <sheetViews>
    <sheetView view="pageBreakPreview" zoomScale="80" zoomScaleSheetLayoutView="80" zoomScalePageLayoutView="0" workbookViewId="0" topLeftCell="A251">
      <selection activeCell="J55" sqref="J55"/>
    </sheetView>
  </sheetViews>
  <sheetFormatPr defaultColWidth="9.00390625" defaultRowHeight="12.75"/>
  <cols>
    <col min="1" max="1" width="67.125" style="0" customWidth="1"/>
    <col min="2" max="2" width="5.625" style="0" customWidth="1"/>
    <col min="3" max="3" width="7.75390625" style="0" customWidth="1"/>
    <col min="4" max="4" width="5.875" style="0" customWidth="1"/>
    <col min="5" max="5" width="12.75390625" style="0" customWidth="1"/>
    <col min="6" max="6" width="6.25390625" style="0" customWidth="1"/>
    <col min="7" max="7" width="13.125" style="0" customWidth="1"/>
    <col min="8" max="8" width="10.25390625" style="0" bestFit="1" customWidth="1"/>
  </cols>
  <sheetData>
    <row r="1" spans="1:7" ht="15.75">
      <c r="A1" s="8"/>
      <c r="B1" s="8"/>
      <c r="C1" s="9"/>
      <c r="D1" s="9"/>
      <c r="E1" s="9"/>
      <c r="F1" s="9"/>
      <c r="G1" s="139" t="s">
        <v>153</v>
      </c>
    </row>
    <row r="2" spans="1:7" ht="15.75">
      <c r="A2" s="8"/>
      <c r="B2" s="8"/>
      <c r="C2" s="9"/>
      <c r="D2" s="9"/>
      <c r="E2" s="9"/>
      <c r="F2" s="9"/>
      <c r="G2" s="139" t="s">
        <v>607</v>
      </c>
    </row>
    <row r="3" spans="1:7" ht="15.75">
      <c r="A3" s="8"/>
      <c r="B3" s="8"/>
      <c r="C3" s="9"/>
      <c r="D3" s="9"/>
      <c r="E3" s="9"/>
      <c r="F3" s="9"/>
      <c r="G3" s="41" t="s">
        <v>608</v>
      </c>
    </row>
    <row r="4" spans="1:7" ht="15.75">
      <c r="A4" s="8"/>
      <c r="B4" s="8"/>
      <c r="C4" s="9"/>
      <c r="D4" s="9"/>
      <c r="E4" s="9"/>
      <c r="F4" s="9"/>
      <c r="G4" s="49" t="s">
        <v>539</v>
      </c>
    </row>
    <row r="5" spans="1:7" ht="15.75">
      <c r="A5" s="8"/>
      <c r="B5" s="8"/>
      <c r="C5" s="9"/>
      <c r="D5" s="10"/>
      <c r="E5" s="9"/>
      <c r="F5" s="9"/>
      <c r="G5" s="49"/>
    </row>
    <row r="6" spans="1:7" ht="15.75" hidden="1">
      <c r="A6" s="8"/>
      <c r="B6" s="8"/>
      <c r="C6" s="9"/>
      <c r="D6" s="10"/>
      <c r="E6" s="9"/>
      <c r="F6" s="9"/>
      <c r="G6" s="49"/>
    </row>
    <row r="7" spans="1:7" ht="15.75">
      <c r="A7" s="8"/>
      <c r="B7" s="8"/>
      <c r="C7" s="9"/>
      <c r="D7" s="9"/>
      <c r="E7" s="9"/>
      <c r="F7" s="9"/>
      <c r="G7" s="127" t="s">
        <v>110</v>
      </c>
    </row>
    <row r="8" spans="1:7" ht="15.75">
      <c r="A8" s="8"/>
      <c r="B8" s="8"/>
      <c r="C8" s="9"/>
      <c r="D8" s="9"/>
      <c r="E8" s="9"/>
      <c r="F8" s="9"/>
      <c r="G8" s="127"/>
    </row>
    <row r="9" spans="1:7" ht="15.75">
      <c r="A9" s="443" t="s">
        <v>126</v>
      </c>
      <c r="B9" s="443"/>
      <c r="C9" s="443"/>
      <c r="D9" s="443"/>
      <c r="E9" s="443"/>
      <c r="F9" s="443"/>
      <c r="G9" s="443"/>
    </row>
    <row r="10" spans="1:7" ht="15.75">
      <c r="A10" s="443" t="s">
        <v>610</v>
      </c>
      <c r="B10" s="443"/>
      <c r="C10" s="443"/>
      <c r="D10" s="443"/>
      <c r="E10" s="443"/>
      <c r="F10" s="443"/>
      <c r="G10" s="443"/>
    </row>
    <row r="11" spans="1:7" ht="15.75">
      <c r="A11" s="430" t="s">
        <v>540</v>
      </c>
      <c r="B11" s="430"/>
      <c r="C11" s="430"/>
      <c r="D11" s="430"/>
      <c r="E11" s="430"/>
      <c r="F11" s="430"/>
      <c r="G11" s="430"/>
    </row>
    <row r="12" spans="1:7" ht="15.75">
      <c r="A12" s="8"/>
      <c r="B12" s="8"/>
      <c r="C12" s="9"/>
      <c r="D12" s="9"/>
      <c r="E12" s="9"/>
      <c r="F12" s="9"/>
      <c r="G12" s="18" t="s">
        <v>108</v>
      </c>
    </row>
    <row r="13" spans="1:7" ht="15.75">
      <c r="A13" s="400" t="s">
        <v>112</v>
      </c>
      <c r="B13" s="94" t="s">
        <v>203</v>
      </c>
      <c r="C13" s="94" t="s">
        <v>127</v>
      </c>
      <c r="D13" s="94" t="s">
        <v>128</v>
      </c>
      <c r="E13" s="94" t="s">
        <v>129</v>
      </c>
      <c r="F13" s="94" t="s">
        <v>130</v>
      </c>
      <c r="G13" s="399" t="s">
        <v>284</v>
      </c>
    </row>
    <row r="14" spans="1:8" ht="36.75" customHeight="1">
      <c r="A14" s="435" t="s">
        <v>628</v>
      </c>
      <c r="B14" s="435"/>
      <c r="C14" s="436"/>
      <c r="D14" s="436"/>
      <c r="E14" s="436"/>
      <c r="F14" s="436"/>
      <c r="G14" s="301">
        <f>G15+G63</f>
        <v>812081.5999999999</v>
      </c>
      <c r="H14" s="205"/>
    </row>
    <row r="15" spans="1:8" ht="15">
      <c r="A15" s="165" t="s">
        <v>114</v>
      </c>
      <c r="B15" s="184" t="s">
        <v>204</v>
      </c>
      <c r="C15" s="166" t="s">
        <v>133</v>
      </c>
      <c r="D15" s="118"/>
      <c r="E15" s="43"/>
      <c r="F15" s="118"/>
      <c r="G15" s="302">
        <f>G16+G26+G45+G40</f>
        <v>798000.3999999999</v>
      </c>
      <c r="H15" s="205"/>
    </row>
    <row r="16" spans="1:8" ht="15">
      <c r="A16" s="83" t="s">
        <v>115</v>
      </c>
      <c r="B16" s="128" t="s">
        <v>204</v>
      </c>
      <c r="C16" s="96" t="s">
        <v>133</v>
      </c>
      <c r="D16" s="96" t="s">
        <v>132</v>
      </c>
      <c r="E16" s="43"/>
      <c r="F16" s="117"/>
      <c r="G16" s="303">
        <f>G18+G21</f>
        <v>195220.1</v>
      </c>
      <c r="H16" s="45"/>
    </row>
    <row r="17" spans="1:8" ht="30">
      <c r="A17" s="83" t="s">
        <v>629</v>
      </c>
      <c r="B17" s="128" t="s">
        <v>204</v>
      </c>
      <c r="C17" s="96" t="s">
        <v>133</v>
      </c>
      <c r="D17" s="96" t="s">
        <v>132</v>
      </c>
      <c r="E17" s="43" t="s">
        <v>630</v>
      </c>
      <c r="F17" s="117"/>
      <c r="G17" s="303">
        <v>64110.1</v>
      </c>
      <c r="H17" s="45"/>
    </row>
    <row r="18" spans="1:8" ht="15">
      <c r="A18" s="79" t="s">
        <v>559</v>
      </c>
      <c r="B18" s="128" t="s">
        <v>204</v>
      </c>
      <c r="C18" s="96" t="s">
        <v>133</v>
      </c>
      <c r="D18" s="96" t="s">
        <v>132</v>
      </c>
      <c r="E18" s="96" t="s">
        <v>591</v>
      </c>
      <c r="F18" s="96"/>
      <c r="G18" s="303">
        <f>G19</f>
        <v>64110.1</v>
      </c>
      <c r="H18" s="45"/>
    </row>
    <row r="19" spans="1:8" ht="60">
      <c r="A19" s="73" t="s">
        <v>98</v>
      </c>
      <c r="B19" s="128" t="s">
        <v>204</v>
      </c>
      <c r="C19" s="96" t="s">
        <v>133</v>
      </c>
      <c r="D19" s="96" t="s">
        <v>132</v>
      </c>
      <c r="E19" s="96" t="s">
        <v>300</v>
      </c>
      <c r="F19" s="96"/>
      <c r="G19" s="303">
        <f>G20</f>
        <v>64110.1</v>
      </c>
      <c r="H19" s="45"/>
    </row>
    <row r="20" spans="1:8" ht="30">
      <c r="A20" s="73" t="s">
        <v>97</v>
      </c>
      <c r="B20" s="128" t="s">
        <v>204</v>
      </c>
      <c r="C20" s="96" t="s">
        <v>133</v>
      </c>
      <c r="D20" s="96" t="s">
        <v>132</v>
      </c>
      <c r="E20" s="96" t="s">
        <v>300</v>
      </c>
      <c r="F20" s="96" t="s">
        <v>92</v>
      </c>
      <c r="G20" s="320">
        <v>64110.1</v>
      </c>
      <c r="H20" s="45"/>
    </row>
    <row r="21" spans="1:8" ht="15">
      <c r="A21" s="79" t="s">
        <v>301</v>
      </c>
      <c r="B21" s="128" t="s">
        <v>204</v>
      </c>
      <c r="C21" s="96" t="s">
        <v>133</v>
      </c>
      <c r="D21" s="96" t="s">
        <v>132</v>
      </c>
      <c r="E21" s="96" t="s">
        <v>302</v>
      </c>
      <c r="F21" s="96"/>
      <c r="G21" s="303">
        <f>G22+G24</f>
        <v>131110</v>
      </c>
      <c r="H21" s="45"/>
    </row>
    <row r="22" spans="1:8" ht="30">
      <c r="A22" s="73" t="s">
        <v>343</v>
      </c>
      <c r="B22" s="128" t="s">
        <v>204</v>
      </c>
      <c r="C22" s="96" t="s">
        <v>133</v>
      </c>
      <c r="D22" s="96" t="s">
        <v>132</v>
      </c>
      <c r="E22" s="96" t="s">
        <v>303</v>
      </c>
      <c r="F22" s="96"/>
      <c r="G22" s="303">
        <f>G23</f>
        <v>7813.5</v>
      </c>
      <c r="H22" s="45"/>
    </row>
    <row r="23" spans="1:8" ht="30">
      <c r="A23" s="73" t="s">
        <v>97</v>
      </c>
      <c r="B23" s="128" t="s">
        <v>204</v>
      </c>
      <c r="C23" s="96" t="s">
        <v>133</v>
      </c>
      <c r="D23" s="96" t="s">
        <v>132</v>
      </c>
      <c r="E23" s="96" t="s">
        <v>303</v>
      </c>
      <c r="F23" s="96" t="s">
        <v>92</v>
      </c>
      <c r="G23" s="320">
        <v>7813.5</v>
      </c>
      <c r="H23" s="45"/>
    </row>
    <row r="24" spans="1:8" ht="30">
      <c r="A24" s="73" t="s">
        <v>344</v>
      </c>
      <c r="B24" s="128" t="s">
        <v>204</v>
      </c>
      <c r="C24" s="96" t="s">
        <v>133</v>
      </c>
      <c r="D24" s="96" t="s">
        <v>132</v>
      </c>
      <c r="E24" s="96" t="s">
        <v>370</v>
      </c>
      <c r="F24" s="96"/>
      <c r="G24" s="303">
        <f>G25</f>
        <v>123296.5</v>
      </c>
      <c r="H24" s="45"/>
    </row>
    <row r="25" spans="1:8" ht="30">
      <c r="A25" s="73" t="s">
        <v>97</v>
      </c>
      <c r="B25" s="128" t="s">
        <v>204</v>
      </c>
      <c r="C25" s="96" t="s">
        <v>133</v>
      </c>
      <c r="D25" s="96" t="s">
        <v>132</v>
      </c>
      <c r="E25" s="96" t="s">
        <v>370</v>
      </c>
      <c r="F25" s="96" t="s">
        <v>92</v>
      </c>
      <c r="G25" s="293">
        <v>123296.5</v>
      </c>
      <c r="H25" s="45"/>
    </row>
    <row r="26" spans="1:8" ht="15">
      <c r="A26" s="46" t="s">
        <v>64</v>
      </c>
      <c r="B26" s="128" t="s">
        <v>204</v>
      </c>
      <c r="C26" s="96" t="s">
        <v>133</v>
      </c>
      <c r="D26" s="96" t="s">
        <v>134</v>
      </c>
      <c r="E26" s="96"/>
      <c r="F26" s="96"/>
      <c r="G26" s="303">
        <f>G28+G33+G38</f>
        <v>521430.1</v>
      </c>
      <c r="H26" s="93"/>
    </row>
    <row r="27" spans="1:8" ht="30">
      <c r="A27" s="83" t="s">
        <v>629</v>
      </c>
      <c r="B27" s="128" t="s">
        <v>204</v>
      </c>
      <c r="C27" s="96" t="s">
        <v>133</v>
      </c>
      <c r="D27" s="96" t="s">
        <v>134</v>
      </c>
      <c r="E27" s="96" t="s">
        <v>630</v>
      </c>
      <c r="F27" s="96"/>
      <c r="G27" s="303">
        <v>313218.1</v>
      </c>
      <c r="H27" s="93"/>
    </row>
    <row r="28" spans="1:8" ht="15">
      <c r="A28" s="79" t="s">
        <v>560</v>
      </c>
      <c r="B28" s="128" t="s">
        <v>204</v>
      </c>
      <c r="C28" s="96" t="s">
        <v>133</v>
      </c>
      <c r="D28" s="96" t="s">
        <v>134</v>
      </c>
      <c r="E28" s="96" t="s">
        <v>592</v>
      </c>
      <c r="F28" s="96"/>
      <c r="G28" s="305">
        <f>G29+G31</f>
        <v>308004.3</v>
      </c>
      <c r="H28" s="93"/>
    </row>
    <row r="29" spans="1:8" ht="30">
      <c r="A29" s="73" t="s">
        <v>341</v>
      </c>
      <c r="B29" s="128" t="s">
        <v>204</v>
      </c>
      <c r="C29" s="96" t="s">
        <v>133</v>
      </c>
      <c r="D29" s="96" t="s">
        <v>134</v>
      </c>
      <c r="E29" s="96" t="s">
        <v>487</v>
      </c>
      <c r="F29" s="96"/>
      <c r="G29" s="305">
        <f>G30</f>
        <v>6927.3</v>
      </c>
      <c r="H29" s="93"/>
    </row>
    <row r="30" spans="1:8" ht="30">
      <c r="A30" s="73" t="s">
        <v>97</v>
      </c>
      <c r="B30" s="128" t="s">
        <v>204</v>
      </c>
      <c r="C30" s="96" t="s">
        <v>133</v>
      </c>
      <c r="D30" s="96" t="s">
        <v>134</v>
      </c>
      <c r="E30" s="96" t="s">
        <v>487</v>
      </c>
      <c r="F30" s="96" t="s">
        <v>92</v>
      </c>
      <c r="G30" s="320">
        <v>6927.3</v>
      </c>
      <c r="H30" s="45"/>
    </row>
    <row r="31" spans="1:8" ht="30">
      <c r="A31" s="73" t="s">
        <v>342</v>
      </c>
      <c r="B31" s="128" t="s">
        <v>204</v>
      </c>
      <c r="C31" s="96" t="s">
        <v>133</v>
      </c>
      <c r="D31" s="96" t="s">
        <v>134</v>
      </c>
      <c r="E31" s="96" t="s">
        <v>369</v>
      </c>
      <c r="F31" s="96"/>
      <c r="G31" s="303">
        <f>G32</f>
        <v>301077</v>
      </c>
      <c r="H31" s="158"/>
    </row>
    <row r="32" spans="1:8" ht="30">
      <c r="A32" s="73" t="s">
        <v>97</v>
      </c>
      <c r="B32" s="128" t="s">
        <v>204</v>
      </c>
      <c r="C32" s="96" t="s">
        <v>133</v>
      </c>
      <c r="D32" s="96" t="s">
        <v>134</v>
      </c>
      <c r="E32" s="96" t="s">
        <v>369</v>
      </c>
      <c r="F32" s="96" t="s">
        <v>92</v>
      </c>
      <c r="G32" s="321">
        <v>301077</v>
      </c>
      <c r="H32" s="45"/>
    </row>
    <row r="33" spans="1:8" ht="89.25" customHeight="1">
      <c r="A33" s="73" t="s">
        <v>306</v>
      </c>
      <c r="B33" s="128" t="s">
        <v>204</v>
      </c>
      <c r="C33" s="96" t="s">
        <v>133</v>
      </c>
      <c r="D33" s="96" t="s">
        <v>134</v>
      </c>
      <c r="E33" s="106" t="s">
        <v>304</v>
      </c>
      <c r="F33" s="96"/>
      <c r="G33" s="310">
        <f>G34+G36</f>
        <v>206642.7</v>
      </c>
      <c r="H33" s="45"/>
    </row>
    <row r="34" spans="1:8" ht="105">
      <c r="A34" s="73" t="s">
        <v>101</v>
      </c>
      <c r="B34" s="128" t="s">
        <v>204</v>
      </c>
      <c r="C34" s="96" t="s">
        <v>133</v>
      </c>
      <c r="D34" s="96" t="s">
        <v>134</v>
      </c>
      <c r="E34" s="106" t="s">
        <v>305</v>
      </c>
      <c r="F34" s="96"/>
      <c r="G34" s="303">
        <f>G35</f>
        <v>183519.2</v>
      </c>
      <c r="H34" s="45"/>
    </row>
    <row r="35" spans="1:8" ht="30">
      <c r="A35" s="73" t="s">
        <v>97</v>
      </c>
      <c r="B35" s="128" t="s">
        <v>204</v>
      </c>
      <c r="C35" s="96" t="s">
        <v>133</v>
      </c>
      <c r="D35" s="96" t="s">
        <v>134</v>
      </c>
      <c r="E35" s="106" t="s">
        <v>305</v>
      </c>
      <c r="F35" s="96" t="s">
        <v>92</v>
      </c>
      <c r="G35" s="320">
        <v>183519.2</v>
      </c>
      <c r="H35" s="45"/>
    </row>
    <row r="36" spans="1:8" ht="15">
      <c r="A36" s="73" t="s">
        <v>374</v>
      </c>
      <c r="B36" s="128" t="s">
        <v>204</v>
      </c>
      <c r="C36" s="96" t="s">
        <v>133</v>
      </c>
      <c r="D36" s="96" t="s">
        <v>134</v>
      </c>
      <c r="E36" s="106" t="s">
        <v>371</v>
      </c>
      <c r="F36" s="96"/>
      <c r="G36" s="310">
        <f>G37</f>
        <v>23123.5</v>
      </c>
      <c r="H36" s="45"/>
    </row>
    <row r="37" spans="1:8" ht="30">
      <c r="A37" s="73" t="s">
        <v>97</v>
      </c>
      <c r="B37" s="128" t="s">
        <v>204</v>
      </c>
      <c r="C37" s="96" t="s">
        <v>133</v>
      </c>
      <c r="D37" s="96" t="s">
        <v>134</v>
      </c>
      <c r="E37" s="106" t="s">
        <v>371</v>
      </c>
      <c r="F37" s="96" t="s">
        <v>92</v>
      </c>
      <c r="G37" s="322">
        <v>23123.5</v>
      </c>
      <c r="H37" s="45"/>
    </row>
    <row r="38" spans="1:8" ht="15">
      <c r="A38" s="73" t="s">
        <v>373</v>
      </c>
      <c r="B38" s="128" t="s">
        <v>204</v>
      </c>
      <c r="C38" s="96" t="s">
        <v>133</v>
      </c>
      <c r="D38" s="96" t="s">
        <v>134</v>
      </c>
      <c r="E38" s="106" t="s">
        <v>372</v>
      </c>
      <c r="F38" s="96"/>
      <c r="G38" s="310">
        <f>G39</f>
        <v>6783.1</v>
      </c>
      <c r="H38" s="45"/>
    </row>
    <row r="39" spans="1:8" ht="30">
      <c r="A39" s="73" t="s">
        <v>97</v>
      </c>
      <c r="B39" s="128" t="s">
        <v>204</v>
      </c>
      <c r="C39" s="96" t="s">
        <v>133</v>
      </c>
      <c r="D39" s="96" t="s">
        <v>134</v>
      </c>
      <c r="E39" s="106" t="s">
        <v>372</v>
      </c>
      <c r="F39" s="96" t="s">
        <v>92</v>
      </c>
      <c r="G39" s="322">
        <v>6783.1</v>
      </c>
      <c r="H39" s="45"/>
    </row>
    <row r="40" spans="1:8" ht="15">
      <c r="A40" s="73" t="s">
        <v>339</v>
      </c>
      <c r="B40" s="128" t="s">
        <v>204</v>
      </c>
      <c r="C40" s="96" t="s">
        <v>133</v>
      </c>
      <c r="D40" s="96" t="s">
        <v>138</v>
      </c>
      <c r="E40" s="106"/>
      <c r="F40" s="96"/>
      <c r="G40" s="303">
        <f>G42</f>
        <v>19344.6</v>
      </c>
      <c r="H40" s="45"/>
    </row>
    <row r="41" spans="1:8" ht="30">
      <c r="A41" s="83" t="s">
        <v>629</v>
      </c>
      <c r="B41" s="128" t="s">
        <v>204</v>
      </c>
      <c r="C41" s="96" t="s">
        <v>133</v>
      </c>
      <c r="D41" s="96" t="s">
        <v>138</v>
      </c>
      <c r="E41" s="106" t="s">
        <v>630</v>
      </c>
      <c r="F41" s="96"/>
      <c r="G41" s="303">
        <f>G42</f>
        <v>19344.6</v>
      </c>
      <c r="H41" s="45"/>
    </row>
    <row r="42" spans="1:8" ht="15">
      <c r="A42" s="80" t="s">
        <v>561</v>
      </c>
      <c r="B42" s="128" t="s">
        <v>204</v>
      </c>
      <c r="C42" s="96" t="s">
        <v>133</v>
      </c>
      <c r="D42" s="96" t="s">
        <v>138</v>
      </c>
      <c r="E42" s="96" t="s">
        <v>307</v>
      </c>
      <c r="F42" s="96"/>
      <c r="G42" s="303">
        <f>G43</f>
        <v>19344.6</v>
      </c>
      <c r="H42" s="45"/>
    </row>
    <row r="43" spans="1:8" ht="30">
      <c r="A43" s="80" t="s">
        <v>333</v>
      </c>
      <c r="B43" s="128" t="s">
        <v>204</v>
      </c>
      <c r="C43" s="96" t="s">
        <v>133</v>
      </c>
      <c r="D43" s="96" t="s">
        <v>138</v>
      </c>
      <c r="E43" s="96" t="s">
        <v>308</v>
      </c>
      <c r="F43" s="96"/>
      <c r="G43" s="303">
        <f>G44</f>
        <v>19344.6</v>
      </c>
      <c r="H43" s="45"/>
    </row>
    <row r="44" spans="1:8" ht="30">
      <c r="A44" s="73" t="s">
        <v>97</v>
      </c>
      <c r="B44" s="128" t="s">
        <v>204</v>
      </c>
      <c r="C44" s="96" t="s">
        <v>133</v>
      </c>
      <c r="D44" s="96" t="s">
        <v>138</v>
      </c>
      <c r="E44" s="96" t="s">
        <v>308</v>
      </c>
      <c r="F44" s="96" t="s">
        <v>92</v>
      </c>
      <c r="G44" s="320">
        <v>19344.6</v>
      </c>
      <c r="H44" s="45"/>
    </row>
    <row r="45" spans="1:8" ht="15">
      <c r="A45" s="46" t="s">
        <v>66</v>
      </c>
      <c r="B45" s="128" t="s">
        <v>204</v>
      </c>
      <c r="C45" s="97" t="s">
        <v>133</v>
      </c>
      <c r="D45" s="97" t="s">
        <v>131</v>
      </c>
      <c r="E45" s="43"/>
      <c r="F45" s="117"/>
      <c r="G45" s="303">
        <f>G46+G49+G53+G55+G57+G59+G61</f>
        <v>62005.6</v>
      </c>
      <c r="H45" s="45"/>
    </row>
    <row r="46" spans="1:8" ht="30">
      <c r="A46" s="46" t="s">
        <v>73</v>
      </c>
      <c r="B46" s="128" t="s">
        <v>204</v>
      </c>
      <c r="C46" s="97" t="s">
        <v>133</v>
      </c>
      <c r="D46" s="43" t="s">
        <v>131</v>
      </c>
      <c r="E46" s="43" t="s">
        <v>310</v>
      </c>
      <c r="F46" s="117"/>
      <c r="G46" s="303">
        <f>G47+G48</f>
        <v>6523.400000000001</v>
      </c>
      <c r="H46" s="45"/>
    </row>
    <row r="47" spans="1:8" ht="60">
      <c r="A47" s="44" t="s">
        <v>85</v>
      </c>
      <c r="B47" s="128" t="s">
        <v>204</v>
      </c>
      <c r="C47" s="97" t="s">
        <v>133</v>
      </c>
      <c r="D47" s="43" t="s">
        <v>131</v>
      </c>
      <c r="E47" s="43" t="s">
        <v>310</v>
      </c>
      <c r="F47" s="100" t="s">
        <v>88</v>
      </c>
      <c r="G47" s="293">
        <v>6480.6</v>
      </c>
      <c r="H47" s="45"/>
    </row>
    <row r="48" spans="1:8" ht="30">
      <c r="A48" s="46" t="s">
        <v>86</v>
      </c>
      <c r="B48" s="128" t="s">
        <v>204</v>
      </c>
      <c r="C48" s="97" t="s">
        <v>133</v>
      </c>
      <c r="D48" s="43" t="s">
        <v>131</v>
      </c>
      <c r="E48" s="43" t="s">
        <v>310</v>
      </c>
      <c r="F48" s="100" t="s">
        <v>89</v>
      </c>
      <c r="G48" s="303">
        <v>42.8</v>
      </c>
      <c r="H48" s="45"/>
    </row>
    <row r="49" spans="1:8" ht="46.5" customHeight="1">
      <c r="A49" s="46" t="s">
        <v>72</v>
      </c>
      <c r="B49" s="128" t="s">
        <v>204</v>
      </c>
      <c r="C49" s="97" t="s">
        <v>133</v>
      </c>
      <c r="D49" s="43" t="s">
        <v>131</v>
      </c>
      <c r="E49" s="43" t="s">
        <v>311</v>
      </c>
      <c r="F49" s="118"/>
      <c r="G49" s="303">
        <f>G50+G51+G52</f>
        <v>47307.7</v>
      </c>
      <c r="H49" s="45"/>
    </row>
    <row r="50" spans="1:8" ht="60">
      <c r="A50" s="44" t="s">
        <v>85</v>
      </c>
      <c r="B50" s="128" t="s">
        <v>204</v>
      </c>
      <c r="C50" s="97" t="s">
        <v>133</v>
      </c>
      <c r="D50" s="97" t="s">
        <v>131</v>
      </c>
      <c r="E50" s="43" t="s">
        <v>311</v>
      </c>
      <c r="F50" s="97" t="s">
        <v>88</v>
      </c>
      <c r="G50" s="293">
        <v>15534.2</v>
      </c>
      <c r="H50" s="45"/>
    </row>
    <row r="51" spans="1:8" ht="30">
      <c r="A51" s="46" t="s">
        <v>86</v>
      </c>
      <c r="B51" s="128" t="s">
        <v>204</v>
      </c>
      <c r="C51" s="97" t="s">
        <v>133</v>
      </c>
      <c r="D51" s="97" t="s">
        <v>131</v>
      </c>
      <c r="E51" s="43" t="s">
        <v>311</v>
      </c>
      <c r="F51" s="97" t="s">
        <v>89</v>
      </c>
      <c r="G51" s="293">
        <v>11576.3</v>
      </c>
      <c r="H51" s="45"/>
    </row>
    <row r="52" spans="1:8" ht="15">
      <c r="A52" s="46" t="s">
        <v>87</v>
      </c>
      <c r="B52" s="128" t="s">
        <v>204</v>
      </c>
      <c r="C52" s="97" t="s">
        <v>133</v>
      </c>
      <c r="D52" s="97" t="s">
        <v>131</v>
      </c>
      <c r="E52" s="43" t="s">
        <v>311</v>
      </c>
      <c r="F52" s="97" t="s">
        <v>90</v>
      </c>
      <c r="G52" s="293">
        <v>20197.2</v>
      </c>
      <c r="H52" s="45"/>
    </row>
    <row r="53" spans="1:8" ht="30">
      <c r="A53" s="84" t="s">
        <v>375</v>
      </c>
      <c r="B53" s="128" t="s">
        <v>204</v>
      </c>
      <c r="C53" s="97" t="s">
        <v>133</v>
      </c>
      <c r="D53" s="97" t="s">
        <v>131</v>
      </c>
      <c r="E53" s="43" t="s">
        <v>500</v>
      </c>
      <c r="F53" s="97"/>
      <c r="G53" s="303">
        <v>100</v>
      </c>
      <c r="H53" s="45"/>
    </row>
    <row r="54" spans="1:8" ht="60">
      <c r="A54" s="44" t="s">
        <v>85</v>
      </c>
      <c r="B54" s="128" t="s">
        <v>204</v>
      </c>
      <c r="C54" s="97" t="s">
        <v>133</v>
      </c>
      <c r="D54" s="97" t="s">
        <v>131</v>
      </c>
      <c r="E54" s="43" t="s">
        <v>500</v>
      </c>
      <c r="F54" s="97" t="s">
        <v>88</v>
      </c>
      <c r="G54" s="303">
        <v>100</v>
      </c>
      <c r="H54" s="45"/>
    </row>
    <row r="55" spans="1:8" ht="27.75" customHeight="1">
      <c r="A55" s="198" t="s">
        <v>238</v>
      </c>
      <c r="B55" s="128" t="s">
        <v>204</v>
      </c>
      <c r="C55" s="97" t="s">
        <v>133</v>
      </c>
      <c r="D55" s="97" t="s">
        <v>131</v>
      </c>
      <c r="E55" s="43" t="s">
        <v>594</v>
      </c>
      <c r="F55" s="97"/>
      <c r="G55" s="303">
        <v>100</v>
      </c>
      <c r="H55" s="45"/>
    </row>
    <row r="56" spans="1:8" ht="60">
      <c r="A56" s="44" t="s">
        <v>85</v>
      </c>
      <c r="B56" s="128" t="s">
        <v>204</v>
      </c>
      <c r="C56" s="97" t="s">
        <v>133</v>
      </c>
      <c r="D56" s="97" t="s">
        <v>131</v>
      </c>
      <c r="E56" s="43" t="s">
        <v>594</v>
      </c>
      <c r="F56" s="97" t="s">
        <v>88</v>
      </c>
      <c r="G56" s="303">
        <v>100</v>
      </c>
      <c r="H56" s="45"/>
    </row>
    <row r="57" spans="1:8" ht="15">
      <c r="A57" s="47" t="s">
        <v>349</v>
      </c>
      <c r="B57" s="128" t="s">
        <v>204</v>
      </c>
      <c r="C57" s="43" t="s">
        <v>133</v>
      </c>
      <c r="D57" s="43" t="s">
        <v>131</v>
      </c>
      <c r="E57" s="43" t="s">
        <v>496</v>
      </c>
      <c r="F57" s="96"/>
      <c r="G57" s="303">
        <f>G58</f>
        <v>7894.7</v>
      </c>
      <c r="H57" s="45"/>
    </row>
    <row r="58" spans="1:8" ht="30">
      <c r="A58" s="73" t="s">
        <v>97</v>
      </c>
      <c r="B58" s="128" t="s">
        <v>204</v>
      </c>
      <c r="C58" s="43" t="s">
        <v>133</v>
      </c>
      <c r="D58" s="43" t="s">
        <v>131</v>
      </c>
      <c r="E58" s="43" t="s">
        <v>496</v>
      </c>
      <c r="F58" s="96" t="s">
        <v>92</v>
      </c>
      <c r="G58" s="303">
        <v>7894.7</v>
      </c>
      <c r="H58" s="45"/>
    </row>
    <row r="59" spans="1:8" ht="15">
      <c r="A59" s="47" t="s">
        <v>504</v>
      </c>
      <c r="B59" s="128" t="s">
        <v>204</v>
      </c>
      <c r="C59" s="43" t="s">
        <v>133</v>
      </c>
      <c r="D59" s="43" t="s">
        <v>131</v>
      </c>
      <c r="E59" s="43" t="s">
        <v>495</v>
      </c>
      <c r="F59" s="96"/>
      <c r="G59" s="303">
        <f>G60</f>
        <v>79.8</v>
      </c>
      <c r="H59" s="45"/>
    </row>
    <row r="60" spans="1:8" ht="30">
      <c r="A60" s="73" t="s">
        <v>97</v>
      </c>
      <c r="B60" s="128" t="s">
        <v>204</v>
      </c>
      <c r="C60" s="43" t="s">
        <v>133</v>
      </c>
      <c r="D60" s="43" t="s">
        <v>131</v>
      </c>
      <c r="E60" s="43" t="s">
        <v>495</v>
      </c>
      <c r="F60" s="96" t="s">
        <v>92</v>
      </c>
      <c r="G60" s="303">
        <v>79.8</v>
      </c>
      <c r="H60" s="45"/>
    </row>
    <row r="61" spans="1:8" ht="15" hidden="1">
      <c r="A61" s="346" t="s">
        <v>492</v>
      </c>
      <c r="B61" s="128" t="s">
        <v>204</v>
      </c>
      <c r="C61" s="43" t="s">
        <v>133</v>
      </c>
      <c r="D61" s="43" t="s">
        <v>131</v>
      </c>
      <c r="E61" s="43" t="s">
        <v>491</v>
      </c>
      <c r="F61" s="117"/>
      <c r="G61" s="303">
        <f>G62</f>
        <v>0</v>
      </c>
      <c r="H61" s="45"/>
    </row>
    <row r="62" spans="1:8" ht="30" hidden="1">
      <c r="A62" s="46" t="s">
        <v>86</v>
      </c>
      <c r="B62" s="128" t="s">
        <v>204</v>
      </c>
      <c r="C62" s="43" t="s">
        <v>133</v>
      </c>
      <c r="D62" s="43" t="s">
        <v>131</v>
      </c>
      <c r="E62" s="43" t="s">
        <v>491</v>
      </c>
      <c r="F62" s="117" t="s">
        <v>89</v>
      </c>
      <c r="G62" s="303">
        <v>0</v>
      </c>
      <c r="H62" s="45"/>
    </row>
    <row r="63" spans="1:8" ht="15">
      <c r="A63" s="165" t="s">
        <v>196</v>
      </c>
      <c r="B63" s="184" t="s">
        <v>204</v>
      </c>
      <c r="C63" s="167">
        <v>10</v>
      </c>
      <c r="D63" s="43"/>
      <c r="E63" s="96"/>
      <c r="F63" s="96"/>
      <c r="G63" s="307">
        <f>G64</f>
        <v>14081.199999999999</v>
      </c>
      <c r="H63" s="37"/>
    </row>
    <row r="64" spans="1:8" ht="15">
      <c r="A64" s="73" t="s">
        <v>102</v>
      </c>
      <c r="B64" s="128" t="s">
        <v>204</v>
      </c>
      <c r="C64" s="71">
        <v>10</v>
      </c>
      <c r="D64" s="43" t="s">
        <v>136</v>
      </c>
      <c r="E64" s="97"/>
      <c r="F64" s="96"/>
      <c r="G64" s="305">
        <f>G65+G68</f>
        <v>14081.199999999999</v>
      </c>
      <c r="H64" s="45"/>
    </row>
    <row r="65" spans="1:8" ht="30">
      <c r="A65" s="46" t="s">
        <v>318</v>
      </c>
      <c r="B65" s="128" t="s">
        <v>204</v>
      </c>
      <c r="C65" s="43" t="s">
        <v>319</v>
      </c>
      <c r="D65" s="43" t="s">
        <v>136</v>
      </c>
      <c r="E65" s="97" t="s">
        <v>320</v>
      </c>
      <c r="F65" s="118"/>
      <c r="G65" s="305">
        <f>G66</f>
        <v>2980.4</v>
      </c>
      <c r="H65" s="45"/>
    </row>
    <row r="66" spans="1:8" ht="15">
      <c r="A66" s="46" t="s">
        <v>77</v>
      </c>
      <c r="B66" s="128" t="s">
        <v>204</v>
      </c>
      <c r="C66" s="43" t="s">
        <v>319</v>
      </c>
      <c r="D66" s="43" t="s">
        <v>136</v>
      </c>
      <c r="E66" s="97" t="s">
        <v>377</v>
      </c>
      <c r="F66" s="118"/>
      <c r="G66" s="305">
        <f>G67</f>
        <v>2980.4</v>
      </c>
      <c r="H66" s="45"/>
    </row>
    <row r="67" spans="1:8" ht="30">
      <c r="A67" s="73" t="s">
        <v>97</v>
      </c>
      <c r="B67" s="128" t="s">
        <v>204</v>
      </c>
      <c r="C67" s="43">
        <v>10</v>
      </c>
      <c r="D67" s="43" t="s">
        <v>136</v>
      </c>
      <c r="E67" s="97" t="s">
        <v>377</v>
      </c>
      <c r="F67" s="43" t="s">
        <v>92</v>
      </c>
      <c r="G67" s="305">
        <v>2980.4</v>
      </c>
      <c r="H67" s="45"/>
    </row>
    <row r="68" spans="1:8" ht="45">
      <c r="A68" s="191" t="s">
        <v>326</v>
      </c>
      <c r="B68" s="128" t="s">
        <v>204</v>
      </c>
      <c r="C68" s="70">
        <v>10</v>
      </c>
      <c r="D68" s="43" t="s">
        <v>136</v>
      </c>
      <c r="E68" s="97" t="s">
        <v>327</v>
      </c>
      <c r="F68" s="71"/>
      <c r="G68" s="305">
        <f>G69+G71+G73</f>
        <v>11100.8</v>
      </c>
      <c r="H68" s="37"/>
    </row>
    <row r="69" spans="1:8" ht="15">
      <c r="A69" s="73" t="s">
        <v>350</v>
      </c>
      <c r="B69" s="128" t="s">
        <v>204</v>
      </c>
      <c r="C69" s="71">
        <v>10</v>
      </c>
      <c r="D69" s="43" t="s">
        <v>136</v>
      </c>
      <c r="E69" s="97" t="s">
        <v>269</v>
      </c>
      <c r="F69" s="71"/>
      <c r="G69" s="305">
        <f>G70</f>
        <v>4293.4</v>
      </c>
      <c r="H69" s="37"/>
    </row>
    <row r="70" spans="1:8" ht="15">
      <c r="A70" s="73" t="s">
        <v>427</v>
      </c>
      <c r="B70" s="128" t="s">
        <v>204</v>
      </c>
      <c r="C70" s="43">
        <v>10</v>
      </c>
      <c r="D70" s="43" t="s">
        <v>136</v>
      </c>
      <c r="E70" s="97" t="s">
        <v>269</v>
      </c>
      <c r="F70" s="71">
        <v>300</v>
      </c>
      <c r="G70" s="305">
        <v>4293.4</v>
      </c>
      <c r="H70" s="37"/>
    </row>
    <row r="71" spans="1:8" ht="15">
      <c r="A71" s="73" t="s">
        <v>351</v>
      </c>
      <c r="B71" s="128" t="s">
        <v>204</v>
      </c>
      <c r="C71" s="70">
        <v>10</v>
      </c>
      <c r="D71" s="43" t="s">
        <v>136</v>
      </c>
      <c r="E71" s="97" t="s">
        <v>270</v>
      </c>
      <c r="F71" s="71"/>
      <c r="G71" s="305">
        <f>G72</f>
        <v>1780.5</v>
      </c>
      <c r="H71" s="37"/>
    </row>
    <row r="72" spans="1:8" ht="15">
      <c r="A72" s="73" t="s">
        <v>427</v>
      </c>
      <c r="B72" s="128" t="s">
        <v>204</v>
      </c>
      <c r="C72" s="70">
        <v>10</v>
      </c>
      <c r="D72" s="43" t="s">
        <v>136</v>
      </c>
      <c r="E72" s="97" t="s">
        <v>270</v>
      </c>
      <c r="F72" s="71">
        <v>300</v>
      </c>
      <c r="G72" s="305">
        <v>1780.5</v>
      </c>
      <c r="H72" s="37"/>
    </row>
    <row r="73" spans="1:8" ht="15">
      <c r="A73" s="73" t="s">
        <v>352</v>
      </c>
      <c r="B73" s="128" t="s">
        <v>204</v>
      </c>
      <c r="C73" s="70">
        <v>10</v>
      </c>
      <c r="D73" s="43" t="s">
        <v>136</v>
      </c>
      <c r="E73" s="97" t="s">
        <v>271</v>
      </c>
      <c r="F73" s="71"/>
      <c r="G73" s="305">
        <f>G74</f>
        <v>5026.9</v>
      </c>
      <c r="H73" s="37"/>
    </row>
    <row r="74" spans="1:8" ht="15">
      <c r="A74" s="73" t="s">
        <v>427</v>
      </c>
      <c r="B74" s="128" t="s">
        <v>204</v>
      </c>
      <c r="C74" s="70">
        <v>10</v>
      </c>
      <c r="D74" s="43" t="s">
        <v>136</v>
      </c>
      <c r="E74" s="97" t="s">
        <v>271</v>
      </c>
      <c r="F74" s="71">
        <v>300</v>
      </c>
      <c r="G74" s="295">
        <v>5026.9</v>
      </c>
      <c r="H74" s="45"/>
    </row>
    <row r="75" spans="1:8" ht="17.25" customHeight="1">
      <c r="A75" s="437" t="s">
        <v>612</v>
      </c>
      <c r="B75" s="438"/>
      <c r="C75" s="438"/>
      <c r="D75" s="438"/>
      <c r="E75" s="438"/>
      <c r="F75" s="438"/>
      <c r="G75" s="347">
        <f>G76</f>
        <v>2253.2</v>
      </c>
      <c r="H75" s="45"/>
    </row>
    <row r="76" spans="1:8" ht="17.25" customHeight="1">
      <c r="A76" s="165" t="s">
        <v>118</v>
      </c>
      <c r="B76" s="227">
        <v>170</v>
      </c>
      <c r="C76" s="228" t="s">
        <v>132</v>
      </c>
      <c r="D76" s="229"/>
      <c r="E76" s="229"/>
      <c r="F76" s="229"/>
      <c r="G76" s="348">
        <f>G77</f>
        <v>2253.2</v>
      </c>
      <c r="H76" s="45"/>
    </row>
    <row r="77" spans="1:8" ht="17.25" customHeight="1">
      <c r="A77" s="79" t="s">
        <v>192</v>
      </c>
      <c r="B77" s="226">
        <v>170</v>
      </c>
      <c r="C77" s="96" t="s">
        <v>132</v>
      </c>
      <c r="D77" s="96" t="s">
        <v>84</v>
      </c>
      <c r="E77" s="223"/>
      <c r="F77" s="223"/>
      <c r="G77" s="306">
        <f>G78</f>
        <v>2253.2</v>
      </c>
      <c r="H77" s="45"/>
    </row>
    <row r="78" spans="1:8" ht="15.75">
      <c r="A78" s="47" t="s">
        <v>37</v>
      </c>
      <c r="B78" s="172" t="s">
        <v>8</v>
      </c>
      <c r="C78" s="96" t="s">
        <v>132</v>
      </c>
      <c r="D78" s="96" t="s">
        <v>84</v>
      </c>
      <c r="E78" s="96" t="s">
        <v>285</v>
      </c>
      <c r="F78" s="96"/>
      <c r="G78" s="303">
        <f>G79</f>
        <v>2253.2</v>
      </c>
      <c r="H78" s="45"/>
    </row>
    <row r="79" spans="1:8" ht="15.75">
      <c r="A79" s="46" t="s">
        <v>120</v>
      </c>
      <c r="B79" s="172" t="s">
        <v>8</v>
      </c>
      <c r="C79" s="96" t="s">
        <v>132</v>
      </c>
      <c r="D79" s="96" t="s">
        <v>84</v>
      </c>
      <c r="E79" s="96" t="s">
        <v>287</v>
      </c>
      <c r="F79" s="96"/>
      <c r="G79" s="303">
        <f>SUM(G80:G82)</f>
        <v>2253.2</v>
      </c>
      <c r="H79" s="45"/>
    </row>
    <row r="80" spans="1:8" ht="60">
      <c r="A80" s="44" t="s">
        <v>85</v>
      </c>
      <c r="B80" s="172" t="s">
        <v>8</v>
      </c>
      <c r="C80" s="96" t="s">
        <v>132</v>
      </c>
      <c r="D80" s="96" t="s">
        <v>84</v>
      </c>
      <c r="E80" s="96" t="s">
        <v>287</v>
      </c>
      <c r="F80" s="96" t="s">
        <v>88</v>
      </c>
      <c r="G80" s="293">
        <v>2045</v>
      </c>
      <c r="H80" s="45"/>
    </row>
    <row r="81" spans="1:8" ht="30">
      <c r="A81" s="46" t="s">
        <v>86</v>
      </c>
      <c r="B81" s="172" t="s">
        <v>8</v>
      </c>
      <c r="C81" s="96" t="s">
        <v>132</v>
      </c>
      <c r="D81" s="96" t="s">
        <v>84</v>
      </c>
      <c r="E81" s="96" t="s">
        <v>287</v>
      </c>
      <c r="F81" s="96" t="s">
        <v>89</v>
      </c>
      <c r="G81" s="293">
        <v>110</v>
      </c>
      <c r="H81" s="45"/>
    </row>
    <row r="82" spans="1:8" ht="15.75">
      <c r="A82" s="46" t="s">
        <v>87</v>
      </c>
      <c r="B82" s="172" t="s">
        <v>8</v>
      </c>
      <c r="C82" s="96" t="s">
        <v>132</v>
      </c>
      <c r="D82" s="96" t="s">
        <v>84</v>
      </c>
      <c r="E82" s="96" t="s">
        <v>287</v>
      </c>
      <c r="F82" s="96" t="s">
        <v>90</v>
      </c>
      <c r="G82" s="293">
        <v>98.2</v>
      </c>
      <c r="H82" s="45"/>
    </row>
    <row r="83" spans="1:7" ht="15.75" customHeight="1">
      <c r="A83" s="439" t="s">
        <v>613</v>
      </c>
      <c r="B83" s="439"/>
      <c r="C83" s="436"/>
      <c r="D83" s="436"/>
      <c r="E83" s="436"/>
      <c r="F83" s="436"/>
      <c r="G83" s="301">
        <f>G84+G137+G150+G166+G180+G194+G203+G216+G176+G208</f>
        <v>392155.94000000006</v>
      </c>
    </row>
    <row r="84" spans="1:8" ht="15.75">
      <c r="A84" s="165" t="s">
        <v>118</v>
      </c>
      <c r="B84" s="180" t="s">
        <v>205</v>
      </c>
      <c r="C84" s="168" t="s">
        <v>132</v>
      </c>
      <c r="D84" s="98"/>
      <c r="E84" s="96"/>
      <c r="F84" s="96"/>
      <c r="G84" s="302">
        <f>G85+G102+G106+G98</f>
        <v>55491.84</v>
      </c>
      <c r="H84" s="160"/>
    </row>
    <row r="85" spans="1:8" ht="45">
      <c r="A85" s="46" t="s">
        <v>121</v>
      </c>
      <c r="B85" s="172" t="s">
        <v>205</v>
      </c>
      <c r="C85" s="96" t="s">
        <v>132</v>
      </c>
      <c r="D85" s="96" t="s">
        <v>136</v>
      </c>
      <c r="E85" s="194"/>
      <c r="F85" s="96"/>
      <c r="G85" s="303">
        <f>G91+G86+G89</f>
        <v>18340.399999999998</v>
      </c>
      <c r="H85" s="107"/>
    </row>
    <row r="86" spans="1:8" ht="105">
      <c r="A86" s="191" t="s">
        <v>345</v>
      </c>
      <c r="B86" s="172" t="s">
        <v>205</v>
      </c>
      <c r="C86" s="96" t="s">
        <v>132</v>
      </c>
      <c r="D86" s="96" t="s">
        <v>136</v>
      </c>
      <c r="E86" s="194" t="s">
        <v>401</v>
      </c>
      <c r="F86" s="96"/>
      <c r="G86" s="303">
        <f>G87</f>
        <v>445.3</v>
      </c>
      <c r="H86" s="107"/>
    </row>
    <row r="87" spans="1:8" ht="15.75">
      <c r="A87" s="191" t="s">
        <v>123</v>
      </c>
      <c r="B87" s="172" t="s">
        <v>205</v>
      </c>
      <c r="C87" s="96" t="s">
        <v>132</v>
      </c>
      <c r="D87" s="96" t="s">
        <v>136</v>
      </c>
      <c r="E87" s="194" t="s">
        <v>543</v>
      </c>
      <c r="F87" s="96"/>
      <c r="G87" s="303">
        <f>G88</f>
        <v>445.3</v>
      </c>
      <c r="H87" s="107"/>
    </row>
    <row r="88" spans="1:8" ht="60">
      <c r="A88" s="191" t="s">
        <v>85</v>
      </c>
      <c r="B88" s="172" t="s">
        <v>205</v>
      </c>
      <c r="C88" s="96" t="s">
        <v>132</v>
      </c>
      <c r="D88" s="96" t="s">
        <v>136</v>
      </c>
      <c r="E88" s="194" t="s">
        <v>543</v>
      </c>
      <c r="F88" s="96" t="s">
        <v>88</v>
      </c>
      <c r="G88" s="293">
        <v>445.3</v>
      </c>
      <c r="H88" s="107"/>
    </row>
    <row r="89" spans="1:8" ht="30">
      <c r="A89" s="46" t="s">
        <v>394</v>
      </c>
      <c r="B89" s="172" t="s">
        <v>205</v>
      </c>
      <c r="C89" s="96" t="s">
        <v>132</v>
      </c>
      <c r="D89" s="96" t="s">
        <v>136</v>
      </c>
      <c r="E89" s="96" t="s">
        <v>393</v>
      </c>
      <c r="F89" s="96"/>
      <c r="G89" s="303">
        <f>G90</f>
        <v>4.8</v>
      </c>
      <c r="H89" s="107"/>
    </row>
    <row r="90" spans="1:8" ht="60">
      <c r="A90" s="191" t="s">
        <v>85</v>
      </c>
      <c r="B90" s="172" t="s">
        <v>205</v>
      </c>
      <c r="C90" s="96" t="s">
        <v>132</v>
      </c>
      <c r="D90" s="96" t="s">
        <v>136</v>
      </c>
      <c r="E90" s="96" t="s">
        <v>393</v>
      </c>
      <c r="F90" s="96" t="s">
        <v>88</v>
      </c>
      <c r="G90" s="303">
        <v>4.8</v>
      </c>
      <c r="H90" s="107"/>
    </row>
    <row r="91" spans="1:8" ht="18.75" customHeight="1">
      <c r="A91" s="47" t="s">
        <v>37</v>
      </c>
      <c r="B91" s="172" t="s">
        <v>205</v>
      </c>
      <c r="C91" s="96" t="s">
        <v>132</v>
      </c>
      <c r="D91" s="96" t="s">
        <v>136</v>
      </c>
      <c r="E91" s="96" t="s">
        <v>285</v>
      </c>
      <c r="F91" s="116"/>
      <c r="G91" s="303">
        <f>G92+G96</f>
        <v>17890.3</v>
      </c>
      <c r="H91" s="107"/>
    </row>
    <row r="92" spans="1:8" ht="15.75">
      <c r="A92" s="46" t="s">
        <v>120</v>
      </c>
      <c r="B92" s="172" t="s">
        <v>205</v>
      </c>
      <c r="C92" s="96" t="s">
        <v>132</v>
      </c>
      <c r="D92" s="96" t="s">
        <v>136</v>
      </c>
      <c r="E92" s="96" t="s">
        <v>287</v>
      </c>
      <c r="F92" s="116"/>
      <c r="G92" s="303">
        <f>SUM(G93:G95)</f>
        <v>17445</v>
      </c>
      <c r="H92" s="107"/>
    </row>
    <row r="93" spans="1:8" ht="60">
      <c r="A93" s="44" t="s">
        <v>85</v>
      </c>
      <c r="B93" s="172" t="s">
        <v>205</v>
      </c>
      <c r="C93" s="96" t="s">
        <v>132</v>
      </c>
      <c r="D93" s="96" t="s">
        <v>136</v>
      </c>
      <c r="E93" s="96" t="s">
        <v>287</v>
      </c>
      <c r="F93" s="96" t="s">
        <v>88</v>
      </c>
      <c r="G93" s="293">
        <v>13894.5</v>
      </c>
      <c r="H93" s="107"/>
    </row>
    <row r="94" spans="1:8" ht="30">
      <c r="A94" s="46" t="s">
        <v>86</v>
      </c>
      <c r="B94" s="172" t="s">
        <v>205</v>
      </c>
      <c r="C94" s="96" t="s">
        <v>132</v>
      </c>
      <c r="D94" s="96" t="s">
        <v>136</v>
      </c>
      <c r="E94" s="96" t="s">
        <v>287</v>
      </c>
      <c r="F94" s="96" t="s">
        <v>89</v>
      </c>
      <c r="G94" s="293">
        <v>3465.5</v>
      </c>
      <c r="H94" s="107"/>
    </row>
    <row r="95" spans="1:8" ht="15.75">
      <c r="A95" s="46" t="s">
        <v>87</v>
      </c>
      <c r="B95" s="172" t="s">
        <v>205</v>
      </c>
      <c r="C95" s="96" t="s">
        <v>132</v>
      </c>
      <c r="D95" s="96" t="s">
        <v>136</v>
      </c>
      <c r="E95" s="96" t="s">
        <v>287</v>
      </c>
      <c r="F95" s="96" t="s">
        <v>90</v>
      </c>
      <c r="G95" s="293">
        <v>85</v>
      </c>
      <c r="H95" s="107"/>
    </row>
    <row r="96" spans="1:8" ht="30">
      <c r="A96" s="79" t="s">
        <v>122</v>
      </c>
      <c r="B96" s="172" t="s">
        <v>205</v>
      </c>
      <c r="C96" s="96" t="s">
        <v>132</v>
      </c>
      <c r="D96" s="96" t="s">
        <v>136</v>
      </c>
      <c r="E96" s="96" t="s">
        <v>288</v>
      </c>
      <c r="F96" s="96"/>
      <c r="G96" s="303">
        <f>G97</f>
        <v>445.3</v>
      </c>
      <c r="H96" s="107"/>
    </row>
    <row r="97" spans="1:8" ht="60">
      <c r="A97" s="44" t="s">
        <v>85</v>
      </c>
      <c r="B97" s="172" t="s">
        <v>205</v>
      </c>
      <c r="C97" s="96" t="s">
        <v>132</v>
      </c>
      <c r="D97" s="96" t="s">
        <v>136</v>
      </c>
      <c r="E97" s="96" t="s">
        <v>288</v>
      </c>
      <c r="F97" s="96" t="s">
        <v>88</v>
      </c>
      <c r="G97" s="303">
        <v>445.3</v>
      </c>
      <c r="H97" s="107"/>
    </row>
    <row r="98" spans="1:8" ht="15.75" customHeight="1">
      <c r="A98" s="44" t="s">
        <v>329</v>
      </c>
      <c r="B98" s="172" t="s">
        <v>205</v>
      </c>
      <c r="C98" s="96" t="s">
        <v>132</v>
      </c>
      <c r="D98" s="96" t="s">
        <v>140</v>
      </c>
      <c r="E98" s="96"/>
      <c r="F98" s="96"/>
      <c r="G98" s="303">
        <f>G99</f>
        <v>6.3</v>
      </c>
      <c r="H98" s="107"/>
    </row>
    <row r="99" spans="1:8" ht="16.5" customHeight="1">
      <c r="A99" s="47" t="s">
        <v>37</v>
      </c>
      <c r="B99" s="172" t="s">
        <v>205</v>
      </c>
      <c r="C99" s="96" t="s">
        <v>132</v>
      </c>
      <c r="D99" s="96" t="s">
        <v>140</v>
      </c>
      <c r="E99" s="96" t="s">
        <v>285</v>
      </c>
      <c r="F99" s="96"/>
      <c r="G99" s="303">
        <f>G100</f>
        <v>6.3</v>
      </c>
      <c r="H99" s="107"/>
    </row>
    <row r="100" spans="1:8" ht="45" customHeight="1">
      <c r="A100" s="44" t="s">
        <v>330</v>
      </c>
      <c r="B100" s="172" t="s">
        <v>205</v>
      </c>
      <c r="C100" s="96" t="s">
        <v>132</v>
      </c>
      <c r="D100" s="96" t="s">
        <v>140</v>
      </c>
      <c r="E100" s="96" t="s">
        <v>331</v>
      </c>
      <c r="F100" s="96"/>
      <c r="G100" s="303">
        <f>G101</f>
        <v>6.3</v>
      </c>
      <c r="H100" s="107"/>
    </row>
    <row r="101" spans="1:8" ht="30">
      <c r="A101" s="46" t="s">
        <v>86</v>
      </c>
      <c r="B101" s="172" t="s">
        <v>205</v>
      </c>
      <c r="C101" s="96" t="s">
        <v>132</v>
      </c>
      <c r="D101" s="96" t="s">
        <v>140</v>
      </c>
      <c r="E101" s="96" t="s">
        <v>331</v>
      </c>
      <c r="F101" s="96" t="s">
        <v>89</v>
      </c>
      <c r="G101" s="303">
        <v>6.3</v>
      </c>
      <c r="H101" s="107"/>
    </row>
    <row r="102" spans="1:8" ht="15.75">
      <c r="A102" s="80" t="s">
        <v>124</v>
      </c>
      <c r="B102" s="172" t="s">
        <v>205</v>
      </c>
      <c r="C102" s="96" t="s">
        <v>132</v>
      </c>
      <c r="D102" s="96" t="s">
        <v>91</v>
      </c>
      <c r="E102" s="96"/>
      <c r="F102" s="96"/>
      <c r="G102" s="303">
        <f>G103</f>
        <v>4086.4</v>
      </c>
      <c r="H102" s="107"/>
    </row>
    <row r="103" spans="1:8" ht="15.75">
      <c r="A103" s="47" t="s">
        <v>37</v>
      </c>
      <c r="B103" s="172" t="s">
        <v>205</v>
      </c>
      <c r="C103" s="96" t="s">
        <v>132</v>
      </c>
      <c r="D103" s="96" t="s">
        <v>91</v>
      </c>
      <c r="E103" s="96" t="s">
        <v>285</v>
      </c>
      <c r="F103" s="96"/>
      <c r="G103" s="303">
        <f>G104</f>
        <v>4086.4</v>
      </c>
      <c r="H103" s="107"/>
    </row>
    <row r="104" spans="1:8" ht="15.75">
      <c r="A104" s="80" t="s">
        <v>193</v>
      </c>
      <c r="B104" s="172" t="s">
        <v>205</v>
      </c>
      <c r="C104" s="96" t="s">
        <v>132</v>
      </c>
      <c r="D104" s="96" t="s">
        <v>91</v>
      </c>
      <c r="E104" s="96" t="s">
        <v>289</v>
      </c>
      <c r="F104" s="96"/>
      <c r="G104" s="303">
        <f>G105</f>
        <v>4086.4</v>
      </c>
      <c r="H104" s="107"/>
    </row>
    <row r="105" spans="1:8" ht="15.75">
      <c r="A105" s="46" t="s">
        <v>87</v>
      </c>
      <c r="B105" s="172" t="s">
        <v>205</v>
      </c>
      <c r="C105" s="96" t="s">
        <v>132</v>
      </c>
      <c r="D105" s="96" t="s">
        <v>91</v>
      </c>
      <c r="E105" s="96" t="s">
        <v>289</v>
      </c>
      <c r="F105" s="96" t="s">
        <v>90</v>
      </c>
      <c r="G105" s="303">
        <v>4086.4</v>
      </c>
      <c r="H105" s="160"/>
    </row>
    <row r="106" spans="1:8" ht="15.75">
      <c r="A106" s="79" t="s">
        <v>192</v>
      </c>
      <c r="B106" s="172" t="s">
        <v>205</v>
      </c>
      <c r="C106" s="96" t="s">
        <v>132</v>
      </c>
      <c r="D106" s="96" t="s">
        <v>84</v>
      </c>
      <c r="E106" s="96"/>
      <c r="F106" s="96"/>
      <c r="G106" s="303">
        <f>G115+G109+G107+G113</f>
        <v>33058.74</v>
      </c>
      <c r="H106" s="107"/>
    </row>
    <row r="107" spans="1:8" ht="30">
      <c r="A107" s="82" t="s">
        <v>215</v>
      </c>
      <c r="B107" s="172" t="s">
        <v>205</v>
      </c>
      <c r="C107" s="96" t="s">
        <v>132</v>
      </c>
      <c r="D107" s="96" t="s">
        <v>84</v>
      </c>
      <c r="E107" s="96" t="s">
        <v>328</v>
      </c>
      <c r="F107" s="96"/>
      <c r="G107" s="303">
        <f>G108</f>
        <v>1363</v>
      </c>
      <c r="H107" s="107"/>
    </row>
    <row r="108" spans="1:8" ht="60">
      <c r="A108" s="44" t="s">
        <v>85</v>
      </c>
      <c r="B108" s="172" t="s">
        <v>205</v>
      </c>
      <c r="C108" s="96" t="s">
        <v>132</v>
      </c>
      <c r="D108" s="96" t="s">
        <v>84</v>
      </c>
      <c r="E108" s="96" t="s">
        <v>328</v>
      </c>
      <c r="F108" s="96" t="s">
        <v>88</v>
      </c>
      <c r="G108" s="293">
        <v>1363</v>
      </c>
      <c r="H108" s="107"/>
    </row>
    <row r="109" spans="1:8" ht="27.75" customHeight="1">
      <c r="A109" s="79" t="s">
        <v>296</v>
      </c>
      <c r="B109" s="172" t="s">
        <v>205</v>
      </c>
      <c r="C109" s="96" t="s">
        <v>132</v>
      </c>
      <c r="D109" s="96" t="s">
        <v>84</v>
      </c>
      <c r="E109" s="96" t="s">
        <v>294</v>
      </c>
      <c r="F109" s="96"/>
      <c r="G109" s="303">
        <f>G110</f>
        <v>692.5</v>
      </c>
      <c r="H109" s="161"/>
    </row>
    <row r="110" spans="1:8" ht="28.5" customHeight="1">
      <c r="A110" s="79" t="s">
        <v>297</v>
      </c>
      <c r="B110" s="172" t="s">
        <v>205</v>
      </c>
      <c r="C110" s="96" t="s">
        <v>132</v>
      </c>
      <c r="D110" s="96" t="s">
        <v>84</v>
      </c>
      <c r="E110" s="96" t="s">
        <v>295</v>
      </c>
      <c r="F110" s="96"/>
      <c r="G110" s="303">
        <f>G112+G111</f>
        <v>692.5</v>
      </c>
      <c r="H110" s="161"/>
    </row>
    <row r="111" spans="1:8" ht="60">
      <c r="A111" s="44" t="s">
        <v>85</v>
      </c>
      <c r="B111" s="172" t="s">
        <v>205</v>
      </c>
      <c r="C111" s="96" t="s">
        <v>132</v>
      </c>
      <c r="D111" s="96" t="s">
        <v>84</v>
      </c>
      <c r="E111" s="96" t="s">
        <v>295</v>
      </c>
      <c r="F111" s="96" t="s">
        <v>88</v>
      </c>
      <c r="G111" s="293">
        <v>532.5</v>
      </c>
      <c r="H111" s="107"/>
    </row>
    <row r="112" spans="1:8" ht="29.25" customHeight="1">
      <c r="A112" s="46" t="s">
        <v>86</v>
      </c>
      <c r="B112" s="172" t="s">
        <v>205</v>
      </c>
      <c r="C112" s="96" t="s">
        <v>132</v>
      </c>
      <c r="D112" s="96" t="s">
        <v>84</v>
      </c>
      <c r="E112" s="96" t="s">
        <v>295</v>
      </c>
      <c r="F112" s="96" t="s">
        <v>89</v>
      </c>
      <c r="G112" s="293">
        <v>160</v>
      </c>
      <c r="H112" s="107"/>
    </row>
    <row r="113" spans="1:8" ht="27" customHeight="1">
      <c r="A113" s="46" t="s">
        <v>614</v>
      </c>
      <c r="B113" s="172" t="s">
        <v>205</v>
      </c>
      <c r="C113" s="96" t="s">
        <v>132</v>
      </c>
      <c r="D113" s="96" t="s">
        <v>84</v>
      </c>
      <c r="E113" s="96" t="s">
        <v>597</v>
      </c>
      <c r="F113" s="96"/>
      <c r="G113" s="303">
        <v>47.6</v>
      </c>
      <c r="H113" s="107"/>
    </row>
    <row r="114" spans="1:8" ht="30">
      <c r="A114" s="46" t="s">
        <v>86</v>
      </c>
      <c r="B114" s="172" t="s">
        <v>205</v>
      </c>
      <c r="C114" s="96" t="s">
        <v>132</v>
      </c>
      <c r="D114" s="96" t="s">
        <v>84</v>
      </c>
      <c r="E114" s="96" t="s">
        <v>251</v>
      </c>
      <c r="F114" s="96" t="s">
        <v>89</v>
      </c>
      <c r="G114" s="303">
        <v>47.6</v>
      </c>
      <c r="H114" s="107"/>
    </row>
    <row r="115" spans="1:8" ht="15" customHeight="1">
      <c r="A115" s="47" t="s">
        <v>37</v>
      </c>
      <c r="B115" s="172" t="s">
        <v>205</v>
      </c>
      <c r="C115" s="96" t="s">
        <v>132</v>
      </c>
      <c r="D115" s="96" t="s">
        <v>84</v>
      </c>
      <c r="E115" s="96" t="s">
        <v>285</v>
      </c>
      <c r="F115" s="96"/>
      <c r="G115" s="303">
        <f>G118+G120+G123+G126+G129+G131+G135+G133</f>
        <v>30955.64</v>
      </c>
      <c r="H115" s="161"/>
    </row>
    <row r="116" spans="1:8" ht="15.75" hidden="1">
      <c r="A116" s="80" t="s">
        <v>44</v>
      </c>
      <c r="B116" s="172" t="s">
        <v>205</v>
      </c>
      <c r="C116" s="96" t="s">
        <v>132</v>
      </c>
      <c r="D116" s="96" t="s">
        <v>84</v>
      </c>
      <c r="E116" s="96" t="s">
        <v>290</v>
      </c>
      <c r="F116" s="96"/>
      <c r="G116" s="303">
        <v>0</v>
      </c>
      <c r="H116" s="162"/>
    </row>
    <row r="117" spans="1:8" ht="15.75" hidden="1">
      <c r="A117" s="46" t="s">
        <v>87</v>
      </c>
      <c r="B117" s="189" t="s">
        <v>205</v>
      </c>
      <c r="C117" s="96" t="s">
        <v>132</v>
      </c>
      <c r="D117" s="96" t="s">
        <v>84</v>
      </c>
      <c r="E117" s="96" t="s">
        <v>290</v>
      </c>
      <c r="F117" s="96" t="s">
        <v>90</v>
      </c>
      <c r="G117" s="303">
        <v>0</v>
      </c>
      <c r="H117" s="162"/>
    </row>
    <row r="118" spans="1:8" ht="15.75">
      <c r="A118" s="191" t="s">
        <v>383</v>
      </c>
      <c r="B118" s="172" t="s">
        <v>205</v>
      </c>
      <c r="C118" s="96" t="s">
        <v>132</v>
      </c>
      <c r="D118" s="96" t="s">
        <v>84</v>
      </c>
      <c r="E118" s="188">
        <v>9900029900</v>
      </c>
      <c r="F118" s="186"/>
      <c r="G118" s="303">
        <f>G119</f>
        <v>27843</v>
      </c>
      <c r="H118" s="162"/>
    </row>
    <row r="119" spans="1:8" ht="30">
      <c r="A119" s="190" t="s">
        <v>97</v>
      </c>
      <c r="B119" s="172" t="s">
        <v>205</v>
      </c>
      <c r="C119" s="96" t="s">
        <v>132</v>
      </c>
      <c r="D119" s="96" t="s">
        <v>84</v>
      </c>
      <c r="E119" s="188">
        <v>9900029900</v>
      </c>
      <c r="F119" s="186" t="s">
        <v>92</v>
      </c>
      <c r="G119" s="293">
        <v>27843</v>
      </c>
      <c r="H119" s="162"/>
    </row>
    <row r="120" spans="1:8" ht="15.75">
      <c r="A120" s="79" t="s">
        <v>183</v>
      </c>
      <c r="B120" s="172" t="s">
        <v>205</v>
      </c>
      <c r="C120" s="96" t="s">
        <v>132</v>
      </c>
      <c r="D120" s="96" t="s">
        <v>84</v>
      </c>
      <c r="E120" s="96" t="s">
        <v>291</v>
      </c>
      <c r="F120" s="96"/>
      <c r="G120" s="305">
        <f>G121+G122</f>
        <v>1570.7</v>
      </c>
      <c r="H120" s="162"/>
    </row>
    <row r="121" spans="1:8" ht="60">
      <c r="A121" s="44" t="s">
        <v>85</v>
      </c>
      <c r="B121" s="172" t="s">
        <v>205</v>
      </c>
      <c r="C121" s="96" t="s">
        <v>132</v>
      </c>
      <c r="D121" s="96" t="s">
        <v>84</v>
      </c>
      <c r="E121" s="96" t="s">
        <v>291</v>
      </c>
      <c r="F121" s="96" t="s">
        <v>88</v>
      </c>
      <c r="G121" s="295">
        <v>1040</v>
      </c>
      <c r="H121" s="161"/>
    </row>
    <row r="122" spans="1:8" ht="30">
      <c r="A122" s="46" t="s">
        <v>86</v>
      </c>
      <c r="B122" s="172" t="s">
        <v>205</v>
      </c>
      <c r="C122" s="96" t="s">
        <v>132</v>
      </c>
      <c r="D122" s="96" t="s">
        <v>84</v>
      </c>
      <c r="E122" s="96" t="s">
        <v>291</v>
      </c>
      <c r="F122" s="96" t="s">
        <v>89</v>
      </c>
      <c r="G122" s="295">
        <v>530.7</v>
      </c>
      <c r="H122" s="161"/>
    </row>
    <row r="123" spans="1:8" ht="17.25" customHeight="1">
      <c r="A123" s="74" t="s">
        <v>40</v>
      </c>
      <c r="B123" s="172" t="s">
        <v>205</v>
      </c>
      <c r="C123" s="96" t="s">
        <v>132</v>
      </c>
      <c r="D123" s="96" t="s">
        <v>84</v>
      </c>
      <c r="E123" s="96" t="s">
        <v>292</v>
      </c>
      <c r="F123" s="96"/>
      <c r="G123" s="305">
        <f>G124+G125</f>
        <v>471.79999999999995</v>
      </c>
      <c r="H123" s="161"/>
    </row>
    <row r="124" spans="1:8" ht="27" customHeight="1">
      <c r="A124" s="44" t="s">
        <v>85</v>
      </c>
      <c r="B124" s="172" t="s">
        <v>205</v>
      </c>
      <c r="C124" s="96" t="s">
        <v>132</v>
      </c>
      <c r="D124" s="96" t="s">
        <v>84</v>
      </c>
      <c r="E124" s="96" t="s">
        <v>292</v>
      </c>
      <c r="F124" s="96" t="s">
        <v>88</v>
      </c>
      <c r="G124" s="286">
        <v>425.9</v>
      </c>
      <c r="H124" s="161"/>
    </row>
    <row r="125" spans="1:8" ht="27.75" customHeight="1">
      <c r="A125" s="46" t="s">
        <v>86</v>
      </c>
      <c r="B125" s="172" t="s">
        <v>205</v>
      </c>
      <c r="C125" s="96" t="s">
        <v>132</v>
      </c>
      <c r="D125" s="96" t="s">
        <v>84</v>
      </c>
      <c r="E125" s="96" t="s">
        <v>292</v>
      </c>
      <c r="F125" s="96" t="s">
        <v>89</v>
      </c>
      <c r="G125" s="286">
        <v>45.9</v>
      </c>
      <c r="H125" s="161"/>
    </row>
    <row r="126" spans="1:8" ht="27.75" customHeight="1">
      <c r="A126" s="74" t="s">
        <v>39</v>
      </c>
      <c r="B126" s="172" t="s">
        <v>205</v>
      </c>
      <c r="C126" s="96" t="s">
        <v>132</v>
      </c>
      <c r="D126" s="96" t="s">
        <v>84</v>
      </c>
      <c r="E126" s="96" t="s">
        <v>293</v>
      </c>
      <c r="F126" s="96"/>
      <c r="G126" s="305">
        <f>G127+G128</f>
        <v>461.7</v>
      </c>
      <c r="H126" s="161"/>
    </row>
    <row r="127" spans="1:8" ht="27" customHeight="1">
      <c r="A127" s="44" t="s">
        <v>85</v>
      </c>
      <c r="B127" s="138">
        <v>301</v>
      </c>
      <c r="C127" s="96" t="s">
        <v>132</v>
      </c>
      <c r="D127" s="96" t="s">
        <v>84</v>
      </c>
      <c r="E127" s="96" t="s">
        <v>293</v>
      </c>
      <c r="F127" s="96" t="s">
        <v>88</v>
      </c>
      <c r="G127" s="298">
        <v>426.4</v>
      </c>
      <c r="H127" s="161"/>
    </row>
    <row r="128" spans="1:8" ht="29.25" customHeight="1">
      <c r="A128" s="46" t="s">
        <v>86</v>
      </c>
      <c r="B128" s="171">
        <v>301</v>
      </c>
      <c r="C128" s="96" t="s">
        <v>132</v>
      </c>
      <c r="D128" s="96" t="s">
        <v>84</v>
      </c>
      <c r="E128" s="96" t="s">
        <v>293</v>
      </c>
      <c r="F128" s="96" t="s">
        <v>89</v>
      </c>
      <c r="G128" s="306">
        <v>35.3</v>
      </c>
      <c r="H128" s="161"/>
    </row>
    <row r="129" spans="1:8" ht="21.75" customHeight="1">
      <c r="A129" s="79" t="s">
        <v>390</v>
      </c>
      <c r="B129" s="171">
        <v>301</v>
      </c>
      <c r="C129" s="96" t="s">
        <v>132</v>
      </c>
      <c r="D129" s="99">
        <v>13</v>
      </c>
      <c r="E129" s="99">
        <v>9900025340</v>
      </c>
      <c r="F129" s="116"/>
      <c r="G129" s="303">
        <f>SUM(G130:G130)</f>
        <v>59.3</v>
      </c>
      <c r="H129" s="161"/>
    </row>
    <row r="130" spans="1:8" ht="26.25" customHeight="1">
      <c r="A130" s="46" t="s">
        <v>86</v>
      </c>
      <c r="B130" s="138">
        <v>301</v>
      </c>
      <c r="C130" s="100" t="s">
        <v>132</v>
      </c>
      <c r="D130" s="101">
        <v>13</v>
      </c>
      <c r="E130" s="99">
        <v>9900025340</v>
      </c>
      <c r="F130" s="100" t="s">
        <v>89</v>
      </c>
      <c r="G130" s="303">
        <v>59.3</v>
      </c>
      <c r="H130" s="161"/>
    </row>
    <row r="131" spans="1:8" ht="27.75" customHeight="1">
      <c r="A131" s="44" t="s">
        <v>38</v>
      </c>
      <c r="B131" s="172" t="s">
        <v>205</v>
      </c>
      <c r="C131" s="96" t="s">
        <v>132</v>
      </c>
      <c r="D131" s="96" t="s">
        <v>84</v>
      </c>
      <c r="E131" s="96" t="s">
        <v>298</v>
      </c>
      <c r="F131" s="96"/>
      <c r="G131" s="305">
        <f>G132</f>
        <v>0.64</v>
      </c>
      <c r="H131" s="107"/>
    </row>
    <row r="132" spans="1:8" ht="30">
      <c r="A132" s="46" t="s">
        <v>86</v>
      </c>
      <c r="B132" s="172" t="s">
        <v>205</v>
      </c>
      <c r="C132" s="96" t="s">
        <v>132</v>
      </c>
      <c r="D132" s="96" t="s">
        <v>84</v>
      </c>
      <c r="E132" s="96" t="s">
        <v>298</v>
      </c>
      <c r="F132" s="96" t="s">
        <v>89</v>
      </c>
      <c r="G132" s="305">
        <v>0.64</v>
      </c>
      <c r="H132" s="107"/>
    </row>
    <row r="133" spans="1:8" ht="45">
      <c r="A133" s="46" t="s">
        <v>365</v>
      </c>
      <c r="B133" s="172" t="s">
        <v>205</v>
      </c>
      <c r="C133" s="96" t="s">
        <v>132</v>
      </c>
      <c r="D133" s="96" t="s">
        <v>84</v>
      </c>
      <c r="E133" s="96" t="s">
        <v>250</v>
      </c>
      <c r="F133" s="96"/>
      <c r="G133" s="303">
        <f>G134</f>
        <v>119.5</v>
      </c>
      <c r="H133" s="107"/>
    </row>
    <row r="134" spans="1:8" ht="30">
      <c r="A134" s="46" t="s">
        <v>86</v>
      </c>
      <c r="B134" s="172" t="s">
        <v>205</v>
      </c>
      <c r="C134" s="96" t="s">
        <v>132</v>
      </c>
      <c r="D134" s="96" t="s">
        <v>84</v>
      </c>
      <c r="E134" s="96" t="s">
        <v>250</v>
      </c>
      <c r="F134" s="96" t="s">
        <v>89</v>
      </c>
      <c r="G134" s="303">
        <v>119.5</v>
      </c>
      <c r="H134" s="107"/>
    </row>
    <row r="135" spans="1:8" ht="15.75">
      <c r="A135" s="46" t="s">
        <v>367</v>
      </c>
      <c r="B135" s="172" t="s">
        <v>205</v>
      </c>
      <c r="C135" s="96" t="s">
        <v>132</v>
      </c>
      <c r="D135" s="96" t="s">
        <v>84</v>
      </c>
      <c r="E135" s="96" t="s">
        <v>366</v>
      </c>
      <c r="F135" s="96"/>
      <c r="G135" s="305">
        <f>G136</f>
        <v>429</v>
      </c>
      <c r="H135" s="107"/>
    </row>
    <row r="136" spans="1:8" ht="30">
      <c r="A136" s="46" t="s">
        <v>86</v>
      </c>
      <c r="B136" s="172" t="s">
        <v>205</v>
      </c>
      <c r="C136" s="96" t="s">
        <v>132</v>
      </c>
      <c r="D136" s="96" t="s">
        <v>84</v>
      </c>
      <c r="E136" s="96" t="s">
        <v>366</v>
      </c>
      <c r="F136" s="96" t="s">
        <v>89</v>
      </c>
      <c r="G136" s="305">
        <v>429</v>
      </c>
      <c r="H136" s="107"/>
    </row>
    <row r="137" spans="1:8" ht="18" customHeight="1">
      <c r="A137" s="165" t="s">
        <v>62</v>
      </c>
      <c r="B137" s="180" t="s">
        <v>205</v>
      </c>
      <c r="C137" s="167" t="s">
        <v>138</v>
      </c>
      <c r="D137" s="97"/>
      <c r="E137" s="43"/>
      <c r="F137" s="97"/>
      <c r="G137" s="302">
        <f>G138+G142+G147</f>
        <v>3157.7</v>
      </c>
      <c r="H137" s="107"/>
    </row>
    <row r="138" spans="1:8" ht="18" customHeight="1">
      <c r="A138" s="46" t="s">
        <v>547</v>
      </c>
      <c r="B138" s="172" t="s">
        <v>205</v>
      </c>
      <c r="C138" s="97" t="s">
        <v>138</v>
      </c>
      <c r="D138" s="97" t="s">
        <v>131</v>
      </c>
      <c r="E138" s="43"/>
      <c r="F138" s="97"/>
      <c r="G138" s="303">
        <f>G139</f>
        <v>33.6</v>
      </c>
      <c r="H138" s="107"/>
    </row>
    <row r="139" spans="1:8" ht="63" customHeight="1">
      <c r="A139" s="175" t="s">
        <v>546</v>
      </c>
      <c r="B139" s="172" t="s">
        <v>205</v>
      </c>
      <c r="C139" s="97" t="s">
        <v>138</v>
      </c>
      <c r="D139" s="97" t="s">
        <v>131</v>
      </c>
      <c r="E139" s="43" t="s">
        <v>595</v>
      </c>
      <c r="F139" s="97"/>
      <c r="G139" s="303">
        <f>G140</f>
        <v>33.6</v>
      </c>
      <c r="H139" s="107"/>
    </row>
    <row r="140" spans="1:8" ht="29.25" customHeight="1">
      <c r="A140" s="46" t="s">
        <v>548</v>
      </c>
      <c r="B140" s="172" t="s">
        <v>205</v>
      </c>
      <c r="C140" s="97" t="s">
        <v>138</v>
      </c>
      <c r="D140" s="97" t="s">
        <v>131</v>
      </c>
      <c r="E140" s="43" t="s">
        <v>544</v>
      </c>
      <c r="F140" s="97"/>
      <c r="G140" s="303">
        <f>G141</f>
        <v>33.6</v>
      </c>
      <c r="H140" s="107"/>
    </row>
    <row r="141" spans="1:8" ht="31.5" customHeight="1">
      <c r="A141" s="46" t="s">
        <v>86</v>
      </c>
      <c r="B141" s="172" t="s">
        <v>205</v>
      </c>
      <c r="C141" s="43" t="s">
        <v>138</v>
      </c>
      <c r="D141" s="97" t="s">
        <v>131</v>
      </c>
      <c r="E141" s="43" t="s">
        <v>544</v>
      </c>
      <c r="F141" s="97" t="s">
        <v>89</v>
      </c>
      <c r="G141" s="303">
        <v>33.6</v>
      </c>
      <c r="H141" s="107"/>
    </row>
    <row r="142" spans="1:8" ht="13.5" customHeight="1">
      <c r="A142" s="46" t="s">
        <v>63</v>
      </c>
      <c r="B142" s="172" t="s">
        <v>205</v>
      </c>
      <c r="C142" s="97" t="s">
        <v>138</v>
      </c>
      <c r="D142" s="97" t="s">
        <v>319</v>
      </c>
      <c r="E142" s="43"/>
      <c r="F142" s="97"/>
      <c r="G142" s="303">
        <f>G143</f>
        <v>2742.7</v>
      </c>
      <c r="H142" s="107"/>
    </row>
    <row r="143" spans="1:8" ht="60">
      <c r="A143" s="175" t="s">
        <v>546</v>
      </c>
      <c r="B143" s="172" t="s">
        <v>205</v>
      </c>
      <c r="C143" s="97" t="s">
        <v>138</v>
      </c>
      <c r="D143" s="97" t="s">
        <v>319</v>
      </c>
      <c r="E143" s="43" t="s">
        <v>595</v>
      </c>
      <c r="F143" s="96"/>
      <c r="G143" s="303">
        <f>G144</f>
        <v>2742.7</v>
      </c>
      <c r="H143" s="107"/>
    </row>
    <row r="144" spans="1:7" ht="29.25" customHeight="1">
      <c r="A144" s="46" t="s">
        <v>340</v>
      </c>
      <c r="B144" s="172" t="s">
        <v>205</v>
      </c>
      <c r="C144" s="43" t="s">
        <v>138</v>
      </c>
      <c r="D144" s="43" t="s">
        <v>319</v>
      </c>
      <c r="E144" s="43" t="s">
        <v>338</v>
      </c>
      <c r="F144" s="96"/>
      <c r="G144" s="303">
        <f>G145+G146</f>
        <v>2742.7</v>
      </c>
    </row>
    <row r="145" spans="1:7" ht="60">
      <c r="A145" s="44" t="s">
        <v>85</v>
      </c>
      <c r="B145" s="172" t="s">
        <v>205</v>
      </c>
      <c r="C145" s="43" t="s">
        <v>138</v>
      </c>
      <c r="D145" s="43" t="s">
        <v>319</v>
      </c>
      <c r="E145" s="43" t="s">
        <v>338</v>
      </c>
      <c r="F145" s="43" t="s">
        <v>88</v>
      </c>
      <c r="G145" s="320">
        <v>2726.6</v>
      </c>
    </row>
    <row r="146" spans="1:7" ht="30">
      <c r="A146" s="46" t="s">
        <v>86</v>
      </c>
      <c r="B146" s="172" t="s">
        <v>205</v>
      </c>
      <c r="C146" s="43" t="s">
        <v>138</v>
      </c>
      <c r="D146" s="43" t="s">
        <v>319</v>
      </c>
      <c r="E146" s="43" t="s">
        <v>338</v>
      </c>
      <c r="F146" s="43" t="s">
        <v>89</v>
      </c>
      <c r="G146" s="293">
        <v>16.1</v>
      </c>
    </row>
    <row r="147" spans="1:7" ht="30">
      <c r="A147" s="46" t="s">
        <v>356</v>
      </c>
      <c r="B147" s="172" t="s">
        <v>205</v>
      </c>
      <c r="C147" s="43" t="s">
        <v>138</v>
      </c>
      <c r="D147" s="118" t="s">
        <v>186</v>
      </c>
      <c r="E147" s="43"/>
      <c r="F147" s="118"/>
      <c r="G147" s="303">
        <f>G148</f>
        <v>381.4</v>
      </c>
    </row>
    <row r="148" spans="1:7" ht="30">
      <c r="A148" s="84" t="s">
        <v>375</v>
      </c>
      <c r="B148" s="172" t="s">
        <v>205</v>
      </c>
      <c r="C148" s="43" t="s">
        <v>138</v>
      </c>
      <c r="D148" s="118" t="s">
        <v>186</v>
      </c>
      <c r="E148" s="43" t="s">
        <v>500</v>
      </c>
      <c r="F148" s="118"/>
      <c r="G148" s="303">
        <f>G149</f>
        <v>381.4</v>
      </c>
    </row>
    <row r="149" spans="1:7" ht="60">
      <c r="A149" s="44" t="s">
        <v>357</v>
      </c>
      <c r="B149" s="172" t="s">
        <v>205</v>
      </c>
      <c r="C149" s="43" t="s">
        <v>138</v>
      </c>
      <c r="D149" s="265">
        <v>14</v>
      </c>
      <c r="E149" s="43" t="s">
        <v>500</v>
      </c>
      <c r="F149" s="47">
        <v>100</v>
      </c>
      <c r="G149" s="293">
        <v>381.4</v>
      </c>
    </row>
    <row r="150" spans="1:7" ht="15.75">
      <c r="A150" s="165" t="s">
        <v>194</v>
      </c>
      <c r="B150" s="180" t="s">
        <v>205</v>
      </c>
      <c r="C150" s="166" t="s">
        <v>136</v>
      </c>
      <c r="D150" s="43"/>
      <c r="E150" s="43"/>
      <c r="F150" s="118"/>
      <c r="G150" s="302">
        <f>G151+G162+G154+G158</f>
        <v>52940.200000000004</v>
      </c>
    </row>
    <row r="151" spans="1:7" ht="15.75">
      <c r="A151" s="46" t="s">
        <v>93</v>
      </c>
      <c r="B151" s="172" t="s">
        <v>205</v>
      </c>
      <c r="C151" s="43" t="s">
        <v>136</v>
      </c>
      <c r="D151" s="43" t="s">
        <v>140</v>
      </c>
      <c r="E151" s="43"/>
      <c r="F151" s="118"/>
      <c r="G151" s="303">
        <f>G152</f>
        <v>3502.6</v>
      </c>
    </row>
    <row r="152" spans="1:7" ht="58.5" customHeight="1">
      <c r="A152" s="46" t="s">
        <v>335</v>
      </c>
      <c r="B152" s="172" t="s">
        <v>205</v>
      </c>
      <c r="C152" s="43" t="s">
        <v>136</v>
      </c>
      <c r="D152" s="43" t="s">
        <v>140</v>
      </c>
      <c r="E152" s="99">
        <v>1420925360</v>
      </c>
      <c r="F152" s="120"/>
      <c r="G152" s="303">
        <f>G153</f>
        <v>3502.6</v>
      </c>
    </row>
    <row r="153" spans="1:7" ht="30">
      <c r="A153" s="46" t="s">
        <v>86</v>
      </c>
      <c r="B153" s="172" t="s">
        <v>205</v>
      </c>
      <c r="C153" s="43" t="s">
        <v>136</v>
      </c>
      <c r="D153" s="43" t="s">
        <v>140</v>
      </c>
      <c r="E153" s="99">
        <v>1420925360</v>
      </c>
      <c r="F153" s="121" t="s">
        <v>89</v>
      </c>
      <c r="G153" s="320">
        <v>3502.6</v>
      </c>
    </row>
    <row r="154" spans="1:7" ht="15.75">
      <c r="A154" s="46" t="s">
        <v>400</v>
      </c>
      <c r="B154" s="172" t="s">
        <v>205</v>
      </c>
      <c r="C154" s="43" t="s">
        <v>136</v>
      </c>
      <c r="D154" s="118" t="s">
        <v>137</v>
      </c>
      <c r="E154" s="99"/>
      <c r="F154" s="121"/>
      <c r="G154" s="303">
        <f>G155</f>
        <v>192.3</v>
      </c>
    </row>
    <row r="155" spans="1:7" ht="15.75">
      <c r="A155" s="81" t="s">
        <v>37</v>
      </c>
      <c r="B155" s="172" t="s">
        <v>205</v>
      </c>
      <c r="C155" s="43" t="s">
        <v>136</v>
      </c>
      <c r="D155" s="118" t="s">
        <v>137</v>
      </c>
      <c r="E155" s="99">
        <v>9900000000</v>
      </c>
      <c r="F155" s="121"/>
      <c r="G155" s="303">
        <f>G156</f>
        <v>192.3</v>
      </c>
    </row>
    <row r="156" spans="1:7" ht="15.75">
      <c r="A156" s="46" t="s">
        <v>399</v>
      </c>
      <c r="B156" s="172" t="s">
        <v>205</v>
      </c>
      <c r="C156" s="43" t="s">
        <v>136</v>
      </c>
      <c r="D156" s="118" t="s">
        <v>137</v>
      </c>
      <c r="E156" s="99">
        <v>9900090430</v>
      </c>
      <c r="F156" s="121"/>
      <c r="G156" s="303">
        <f>G157</f>
        <v>192.3</v>
      </c>
    </row>
    <row r="157" spans="1:7" ht="30">
      <c r="A157" s="46" t="s">
        <v>86</v>
      </c>
      <c r="B157" s="172" t="s">
        <v>205</v>
      </c>
      <c r="C157" s="43" t="s">
        <v>136</v>
      </c>
      <c r="D157" s="43" t="s">
        <v>137</v>
      </c>
      <c r="E157" s="99">
        <v>9900090430</v>
      </c>
      <c r="F157" s="121" t="s">
        <v>89</v>
      </c>
      <c r="G157" s="303">
        <v>192.3</v>
      </c>
    </row>
    <row r="158" spans="1:7" ht="15" customHeight="1">
      <c r="A158" s="46" t="s">
        <v>484</v>
      </c>
      <c r="B158" s="172" t="s">
        <v>205</v>
      </c>
      <c r="C158" s="43" t="s">
        <v>136</v>
      </c>
      <c r="D158" s="43" t="s">
        <v>135</v>
      </c>
      <c r="E158" s="99"/>
      <c r="F158" s="121"/>
      <c r="G158" s="303">
        <f>G159</f>
        <v>11689.9</v>
      </c>
    </row>
    <row r="159" spans="1:7" ht="15.75">
      <c r="A159" s="81" t="s">
        <v>37</v>
      </c>
      <c r="B159" s="172" t="s">
        <v>205</v>
      </c>
      <c r="C159" s="43" t="s">
        <v>136</v>
      </c>
      <c r="D159" s="43" t="s">
        <v>135</v>
      </c>
      <c r="E159" s="99">
        <v>9900000000</v>
      </c>
      <c r="F159" s="121"/>
      <c r="G159" s="303">
        <f>G160</f>
        <v>11689.9</v>
      </c>
    </row>
    <row r="160" spans="1:7" ht="30">
      <c r="A160" s="46" t="s">
        <v>485</v>
      </c>
      <c r="B160" s="172" t="s">
        <v>205</v>
      </c>
      <c r="C160" s="43" t="s">
        <v>136</v>
      </c>
      <c r="D160" s="43" t="s">
        <v>135</v>
      </c>
      <c r="E160" s="99">
        <v>9900003180</v>
      </c>
      <c r="F160" s="121"/>
      <c r="G160" s="303">
        <f>G161</f>
        <v>11689.9</v>
      </c>
    </row>
    <row r="161" spans="1:7" ht="15.75">
      <c r="A161" s="46" t="s">
        <v>87</v>
      </c>
      <c r="B161" s="172" t="s">
        <v>205</v>
      </c>
      <c r="C161" s="43" t="s">
        <v>136</v>
      </c>
      <c r="D161" s="43" t="s">
        <v>135</v>
      </c>
      <c r="E161" s="99">
        <v>9900003180</v>
      </c>
      <c r="F161" s="121" t="s">
        <v>90</v>
      </c>
      <c r="G161" s="303">
        <v>11689.9</v>
      </c>
    </row>
    <row r="162" spans="1:7" ht="15.75">
      <c r="A162" s="46" t="s">
        <v>94</v>
      </c>
      <c r="B162" s="172" t="s">
        <v>205</v>
      </c>
      <c r="C162" s="43" t="s">
        <v>136</v>
      </c>
      <c r="D162" s="43" t="s">
        <v>131</v>
      </c>
      <c r="E162" s="70"/>
      <c r="F162" s="71"/>
      <c r="G162" s="308">
        <f>G163</f>
        <v>37555.4</v>
      </c>
    </row>
    <row r="163" spans="1:7" ht="15.75">
      <c r="A163" s="81" t="s">
        <v>262</v>
      </c>
      <c r="B163" s="172" t="s">
        <v>205</v>
      </c>
      <c r="C163" s="43" t="s">
        <v>136</v>
      </c>
      <c r="D163" s="43" t="s">
        <v>131</v>
      </c>
      <c r="E163" s="99" t="s">
        <v>397</v>
      </c>
      <c r="F163" s="71"/>
      <c r="G163" s="308">
        <f>G164</f>
        <v>37555.4</v>
      </c>
    </row>
    <row r="164" spans="1:7" ht="42.75" customHeight="1">
      <c r="A164" s="46" t="s">
        <v>325</v>
      </c>
      <c r="B164" s="172" t="s">
        <v>205</v>
      </c>
      <c r="C164" s="43" t="s">
        <v>136</v>
      </c>
      <c r="D164" s="43" t="s">
        <v>131</v>
      </c>
      <c r="E164" s="99" t="s">
        <v>398</v>
      </c>
      <c r="F164" s="71"/>
      <c r="G164" s="308">
        <f>G165</f>
        <v>37555.4</v>
      </c>
    </row>
    <row r="165" spans="1:7" ht="30">
      <c r="A165" s="46" t="s">
        <v>86</v>
      </c>
      <c r="B165" s="172" t="s">
        <v>205</v>
      </c>
      <c r="C165" s="43" t="s">
        <v>136</v>
      </c>
      <c r="D165" s="43" t="s">
        <v>131</v>
      </c>
      <c r="E165" s="99" t="s">
        <v>398</v>
      </c>
      <c r="F165" s="70">
        <v>200</v>
      </c>
      <c r="G165" s="296">
        <v>37555.4</v>
      </c>
    </row>
    <row r="166" spans="1:7" ht="18" customHeight="1">
      <c r="A166" s="165" t="s">
        <v>198</v>
      </c>
      <c r="B166" s="180" t="s">
        <v>205</v>
      </c>
      <c r="C166" s="167" t="s">
        <v>140</v>
      </c>
      <c r="D166" s="43"/>
      <c r="E166" s="43"/>
      <c r="F166" s="119"/>
      <c r="G166" s="307">
        <f>G167+G171</f>
        <v>4167.8</v>
      </c>
    </row>
    <row r="167" spans="1:7" ht="15.75">
      <c r="A167" s="73" t="s">
        <v>95</v>
      </c>
      <c r="B167" s="172" t="s">
        <v>205</v>
      </c>
      <c r="C167" s="43" t="s">
        <v>140</v>
      </c>
      <c r="D167" s="43" t="s">
        <v>132</v>
      </c>
      <c r="E167" s="71"/>
      <c r="F167" s="71"/>
      <c r="G167" s="308">
        <f>G168</f>
        <v>1624</v>
      </c>
    </row>
    <row r="168" spans="1:7" ht="28.5" customHeight="1">
      <c r="A168" s="191" t="s">
        <v>580</v>
      </c>
      <c r="B168" s="172" t="s">
        <v>205</v>
      </c>
      <c r="C168" s="43" t="s">
        <v>140</v>
      </c>
      <c r="D168" s="43" t="s">
        <v>132</v>
      </c>
      <c r="E168" s="72" t="s">
        <v>596</v>
      </c>
      <c r="F168" s="71"/>
      <c r="G168" s="308">
        <f>G169</f>
        <v>1624</v>
      </c>
    </row>
    <row r="169" spans="1:7" ht="29.25" customHeight="1">
      <c r="A169" s="46" t="s">
        <v>41</v>
      </c>
      <c r="B169" s="172" t="s">
        <v>205</v>
      </c>
      <c r="C169" s="43" t="s">
        <v>140</v>
      </c>
      <c r="D169" s="43" t="s">
        <v>132</v>
      </c>
      <c r="E169" s="72" t="s">
        <v>337</v>
      </c>
      <c r="F169" s="71"/>
      <c r="G169" s="308">
        <f>G170</f>
        <v>1624</v>
      </c>
    </row>
    <row r="170" spans="1:7" ht="28.5" customHeight="1">
      <c r="A170" s="73" t="s">
        <v>86</v>
      </c>
      <c r="B170" s="172" t="s">
        <v>205</v>
      </c>
      <c r="C170" s="43" t="s">
        <v>140</v>
      </c>
      <c r="D170" s="43" t="s">
        <v>132</v>
      </c>
      <c r="E170" s="72" t="s">
        <v>337</v>
      </c>
      <c r="F170" s="71">
        <v>600</v>
      </c>
      <c r="G170" s="308">
        <v>1624</v>
      </c>
    </row>
    <row r="171" spans="1:7" ht="18" customHeight="1">
      <c r="A171" s="73" t="s">
        <v>237</v>
      </c>
      <c r="B171" s="172" t="s">
        <v>205</v>
      </c>
      <c r="C171" s="43" t="s">
        <v>140</v>
      </c>
      <c r="D171" s="43" t="s">
        <v>138</v>
      </c>
      <c r="E171" s="72"/>
      <c r="F171" s="71"/>
      <c r="G171" s="296">
        <f>G172+G174</f>
        <v>2543.8</v>
      </c>
    </row>
    <row r="172" spans="1:7" ht="26.25" customHeight="1">
      <c r="A172" s="198" t="s">
        <v>265</v>
      </c>
      <c r="B172" s="172" t="s">
        <v>205</v>
      </c>
      <c r="C172" s="43" t="s">
        <v>140</v>
      </c>
      <c r="D172" s="43" t="s">
        <v>138</v>
      </c>
      <c r="E172" s="72" t="s">
        <v>263</v>
      </c>
      <c r="F172" s="71"/>
      <c r="G172" s="296">
        <f>G173</f>
        <v>180.8</v>
      </c>
    </row>
    <row r="173" spans="1:7" ht="26.25" customHeight="1">
      <c r="A173" s="46" t="s">
        <v>86</v>
      </c>
      <c r="B173" s="172" t="s">
        <v>205</v>
      </c>
      <c r="C173" s="43" t="s">
        <v>140</v>
      </c>
      <c r="D173" s="43" t="s">
        <v>138</v>
      </c>
      <c r="E173" s="72" t="s">
        <v>263</v>
      </c>
      <c r="F173" s="71">
        <v>200</v>
      </c>
      <c r="G173" s="296">
        <v>180.8</v>
      </c>
    </row>
    <row r="174" spans="1:7" ht="26.25" customHeight="1">
      <c r="A174" s="346" t="s">
        <v>531</v>
      </c>
      <c r="B174" s="172" t="s">
        <v>205</v>
      </c>
      <c r="C174" s="43" t="s">
        <v>140</v>
      </c>
      <c r="D174" s="43" t="s">
        <v>138</v>
      </c>
      <c r="E174" s="72" t="s">
        <v>486</v>
      </c>
      <c r="F174" s="71"/>
      <c r="G174" s="296">
        <f>G175</f>
        <v>2363</v>
      </c>
    </row>
    <row r="175" spans="1:7" ht="26.25" customHeight="1">
      <c r="A175" s="46" t="s">
        <v>86</v>
      </c>
      <c r="B175" s="172" t="s">
        <v>205</v>
      </c>
      <c r="C175" s="43" t="s">
        <v>140</v>
      </c>
      <c r="D175" s="43" t="s">
        <v>138</v>
      </c>
      <c r="E175" s="72" t="s">
        <v>486</v>
      </c>
      <c r="F175" s="71">
        <v>200</v>
      </c>
      <c r="G175" s="296">
        <v>2363</v>
      </c>
    </row>
    <row r="176" spans="1:8" ht="15.75">
      <c r="A176" s="197" t="s">
        <v>381</v>
      </c>
      <c r="B176" s="180" t="s">
        <v>205</v>
      </c>
      <c r="C176" s="168" t="s">
        <v>137</v>
      </c>
      <c r="D176" s="100"/>
      <c r="E176" s="43"/>
      <c r="F176" s="100"/>
      <c r="G176" s="307">
        <f>G177</f>
        <v>1901</v>
      </c>
      <c r="H176" s="37"/>
    </row>
    <row r="177" spans="1:8" ht="30">
      <c r="A177" s="191" t="s">
        <v>261</v>
      </c>
      <c r="B177" s="172" t="s">
        <v>205</v>
      </c>
      <c r="C177" s="100" t="s">
        <v>137</v>
      </c>
      <c r="D177" s="100" t="s">
        <v>138</v>
      </c>
      <c r="E177" s="43" t="s">
        <v>388</v>
      </c>
      <c r="F177" s="100"/>
      <c r="G177" s="305">
        <f>G178</f>
        <v>1901</v>
      </c>
      <c r="H177" s="37"/>
    </row>
    <row r="178" spans="1:8" ht="20.25" customHeight="1">
      <c r="A178" s="191" t="s">
        <v>380</v>
      </c>
      <c r="B178" s="172" t="s">
        <v>205</v>
      </c>
      <c r="C178" s="100" t="s">
        <v>137</v>
      </c>
      <c r="D178" s="100" t="s">
        <v>138</v>
      </c>
      <c r="E178" s="43" t="s">
        <v>387</v>
      </c>
      <c r="F178" s="100"/>
      <c r="G178" s="305">
        <f>G179</f>
        <v>1901</v>
      </c>
      <c r="H178" s="37"/>
    </row>
    <row r="179" spans="1:8" ht="28.5" customHeight="1">
      <c r="A179" s="46" t="s">
        <v>86</v>
      </c>
      <c r="B179" s="172" t="s">
        <v>205</v>
      </c>
      <c r="C179" s="100" t="s">
        <v>137</v>
      </c>
      <c r="D179" s="100" t="s">
        <v>138</v>
      </c>
      <c r="E179" s="43" t="s">
        <v>387</v>
      </c>
      <c r="F179" s="100" t="s">
        <v>89</v>
      </c>
      <c r="G179" s="298">
        <v>1901</v>
      </c>
      <c r="H179" s="37"/>
    </row>
    <row r="180" spans="1:8" ht="15.75">
      <c r="A180" s="181" t="s">
        <v>114</v>
      </c>
      <c r="B180" s="180" t="s">
        <v>205</v>
      </c>
      <c r="C180" s="168" t="s">
        <v>133</v>
      </c>
      <c r="D180" s="182"/>
      <c r="E180" s="166"/>
      <c r="F180" s="182"/>
      <c r="G180" s="307">
        <f>G181+G185</f>
        <v>32355.800000000003</v>
      </c>
      <c r="H180" s="37"/>
    </row>
    <row r="181" spans="1:8" ht="15.75">
      <c r="A181" s="73" t="s">
        <v>339</v>
      </c>
      <c r="B181" s="172" t="s">
        <v>205</v>
      </c>
      <c r="C181" s="96" t="s">
        <v>133</v>
      </c>
      <c r="D181" s="96" t="s">
        <v>138</v>
      </c>
      <c r="E181" s="106"/>
      <c r="F181" s="96"/>
      <c r="G181" s="303">
        <f>G182</f>
        <v>26196.2</v>
      </c>
      <c r="H181" s="37"/>
    </row>
    <row r="182" spans="1:8" ht="15.75">
      <c r="A182" s="80" t="s">
        <v>561</v>
      </c>
      <c r="B182" s="172" t="s">
        <v>205</v>
      </c>
      <c r="C182" s="96" t="s">
        <v>133</v>
      </c>
      <c r="D182" s="96" t="s">
        <v>138</v>
      </c>
      <c r="E182" s="96" t="s">
        <v>307</v>
      </c>
      <c r="F182" s="96"/>
      <c r="G182" s="303">
        <f>G183</f>
        <v>26196.2</v>
      </c>
      <c r="H182" s="37"/>
    </row>
    <row r="183" spans="1:8" ht="31.5" customHeight="1">
      <c r="A183" s="80" t="s">
        <v>100</v>
      </c>
      <c r="B183" s="172" t="s">
        <v>205</v>
      </c>
      <c r="C183" s="96" t="s">
        <v>133</v>
      </c>
      <c r="D183" s="96" t="s">
        <v>138</v>
      </c>
      <c r="E183" s="96" t="s">
        <v>309</v>
      </c>
      <c r="F183" s="96"/>
      <c r="G183" s="303">
        <f>G184</f>
        <v>26196.2</v>
      </c>
      <c r="H183" s="45"/>
    </row>
    <row r="184" spans="1:8" ht="21" customHeight="1">
      <c r="A184" s="73" t="s">
        <v>97</v>
      </c>
      <c r="B184" s="172" t="s">
        <v>205</v>
      </c>
      <c r="C184" s="96" t="s">
        <v>133</v>
      </c>
      <c r="D184" s="96" t="s">
        <v>138</v>
      </c>
      <c r="E184" s="96" t="s">
        <v>309</v>
      </c>
      <c r="F184" s="96" t="s">
        <v>92</v>
      </c>
      <c r="G184" s="320">
        <v>26196.2</v>
      </c>
      <c r="H184" s="45"/>
    </row>
    <row r="185" spans="1:8" ht="21" customHeight="1">
      <c r="A185" s="74" t="s">
        <v>65</v>
      </c>
      <c r="B185" s="172" t="s">
        <v>205</v>
      </c>
      <c r="C185" s="97" t="s">
        <v>133</v>
      </c>
      <c r="D185" s="97" t="s">
        <v>133</v>
      </c>
      <c r="E185" s="43"/>
      <c r="F185" s="96"/>
      <c r="G185" s="303">
        <f>G186+G188+G190+G192</f>
        <v>6159.6</v>
      </c>
      <c r="H185" s="45"/>
    </row>
    <row r="186" spans="1:8" ht="31.5" customHeight="1">
      <c r="A186" s="84" t="s">
        <v>578</v>
      </c>
      <c r="B186" s="172" t="s">
        <v>205</v>
      </c>
      <c r="C186" s="97" t="s">
        <v>133</v>
      </c>
      <c r="D186" s="97" t="s">
        <v>133</v>
      </c>
      <c r="E186" s="43" t="s">
        <v>593</v>
      </c>
      <c r="F186" s="96"/>
      <c r="G186" s="303">
        <v>100</v>
      </c>
      <c r="H186" s="45"/>
    </row>
    <row r="187" spans="1:8" ht="31.5" customHeight="1">
      <c r="A187" s="73" t="s">
        <v>86</v>
      </c>
      <c r="B187" s="172" t="s">
        <v>205</v>
      </c>
      <c r="C187" s="97" t="s">
        <v>133</v>
      </c>
      <c r="D187" s="97" t="s">
        <v>133</v>
      </c>
      <c r="E187" s="43" t="s">
        <v>593</v>
      </c>
      <c r="F187" s="96" t="s">
        <v>89</v>
      </c>
      <c r="G187" s="303">
        <v>100</v>
      </c>
      <c r="H187" s="45"/>
    </row>
    <row r="188" spans="1:8" ht="20.25" customHeight="1">
      <c r="A188" s="84" t="s">
        <v>184</v>
      </c>
      <c r="B188" s="172" t="s">
        <v>205</v>
      </c>
      <c r="C188" s="97" t="s">
        <v>133</v>
      </c>
      <c r="D188" s="97" t="s">
        <v>133</v>
      </c>
      <c r="E188" s="43" t="s">
        <v>497</v>
      </c>
      <c r="F188" s="96"/>
      <c r="G188" s="303">
        <f>G189</f>
        <v>548.6</v>
      </c>
      <c r="H188" s="93"/>
    </row>
    <row r="189" spans="1:8" ht="27.75" customHeight="1">
      <c r="A189" s="73" t="s">
        <v>86</v>
      </c>
      <c r="B189" s="172" t="s">
        <v>205</v>
      </c>
      <c r="C189" s="96" t="s">
        <v>133</v>
      </c>
      <c r="D189" s="96" t="s">
        <v>133</v>
      </c>
      <c r="E189" s="43" t="s">
        <v>497</v>
      </c>
      <c r="F189" s="96" t="s">
        <v>89</v>
      </c>
      <c r="G189" s="293">
        <v>548.6</v>
      </c>
      <c r="H189" s="93"/>
    </row>
    <row r="190" spans="1:8" ht="15.75">
      <c r="A190" s="199" t="s">
        <v>389</v>
      </c>
      <c r="B190" s="172" t="s">
        <v>205</v>
      </c>
      <c r="C190" s="97" t="s">
        <v>133</v>
      </c>
      <c r="D190" s="97" t="s">
        <v>133</v>
      </c>
      <c r="E190" s="43" t="s">
        <v>498</v>
      </c>
      <c r="F190" s="96"/>
      <c r="G190" s="303">
        <f>G191</f>
        <v>5411</v>
      </c>
      <c r="H190" s="93"/>
    </row>
    <row r="191" spans="1:8" ht="30">
      <c r="A191" s="73" t="s">
        <v>97</v>
      </c>
      <c r="B191" s="172" t="s">
        <v>205</v>
      </c>
      <c r="C191" s="96" t="s">
        <v>133</v>
      </c>
      <c r="D191" s="96" t="s">
        <v>133</v>
      </c>
      <c r="E191" s="43" t="s">
        <v>498</v>
      </c>
      <c r="F191" s="96" t="s">
        <v>92</v>
      </c>
      <c r="G191" s="322">
        <v>5411</v>
      </c>
      <c r="H191" s="93"/>
    </row>
    <row r="192" spans="1:8" ht="17.25" customHeight="1">
      <c r="A192" s="73" t="s">
        <v>266</v>
      </c>
      <c r="B192" s="172" t="s">
        <v>205</v>
      </c>
      <c r="C192" s="43" t="s">
        <v>133</v>
      </c>
      <c r="D192" s="43" t="s">
        <v>133</v>
      </c>
      <c r="E192" s="43" t="s">
        <v>499</v>
      </c>
      <c r="F192" s="96"/>
      <c r="G192" s="322">
        <f>G193</f>
        <v>100</v>
      </c>
      <c r="H192" s="93"/>
    </row>
    <row r="193" spans="1:8" ht="17.25" customHeight="1">
      <c r="A193" s="73" t="s">
        <v>97</v>
      </c>
      <c r="B193" s="172" t="s">
        <v>205</v>
      </c>
      <c r="C193" s="43" t="s">
        <v>133</v>
      </c>
      <c r="D193" s="43" t="s">
        <v>133</v>
      </c>
      <c r="E193" s="43" t="s">
        <v>499</v>
      </c>
      <c r="F193" s="96" t="s">
        <v>92</v>
      </c>
      <c r="G193" s="322">
        <v>100</v>
      </c>
      <c r="H193" s="93"/>
    </row>
    <row r="194" spans="1:8" ht="15.75">
      <c r="A194" s="165" t="s">
        <v>74</v>
      </c>
      <c r="B194" s="180" t="s">
        <v>205</v>
      </c>
      <c r="C194" s="167" t="s">
        <v>135</v>
      </c>
      <c r="D194" s="97"/>
      <c r="E194" s="43"/>
      <c r="F194" s="117"/>
      <c r="G194" s="302">
        <f>G195</f>
        <v>152596.69999999998</v>
      </c>
      <c r="H194" s="93"/>
    </row>
    <row r="195" spans="1:8" ht="21" customHeight="1">
      <c r="A195" s="46" t="s">
        <v>75</v>
      </c>
      <c r="B195" s="172" t="s">
        <v>205</v>
      </c>
      <c r="C195" s="97" t="s">
        <v>135</v>
      </c>
      <c r="D195" s="97" t="s">
        <v>132</v>
      </c>
      <c r="E195" s="43"/>
      <c r="F195" s="117"/>
      <c r="G195" s="303">
        <f>G197+G200</f>
        <v>152596.69999999998</v>
      </c>
      <c r="H195" s="93"/>
    </row>
    <row r="196" spans="1:8" ht="27" customHeight="1">
      <c r="A196" s="191" t="s">
        <v>567</v>
      </c>
      <c r="B196" s="172" t="s">
        <v>205</v>
      </c>
      <c r="C196" s="97" t="s">
        <v>135</v>
      </c>
      <c r="D196" s="97" t="s">
        <v>132</v>
      </c>
      <c r="E196" s="43" t="s">
        <v>631</v>
      </c>
      <c r="F196" s="117"/>
      <c r="G196" s="303">
        <v>152596.7</v>
      </c>
      <c r="H196" s="93"/>
    </row>
    <row r="197" spans="1:8" ht="15.75">
      <c r="A197" s="191" t="s">
        <v>570</v>
      </c>
      <c r="B197" s="172" t="s">
        <v>205</v>
      </c>
      <c r="C197" s="97" t="s">
        <v>135</v>
      </c>
      <c r="D197" s="97" t="s">
        <v>132</v>
      </c>
      <c r="E197" s="43" t="s">
        <v>598</v>
      </c>
      <c r="F197" s="117"/>
      <c r="G197" s="305">
        <f>G198</f>
        <v>22158.8</v>
      </c>
      <c r="H197" s="93"/>
    </row>
    <row r="198" spans="1:8" ht="15.75">
      <c r="A198" s="85" t="s">
        <v>313</v>
      </c>
      <c r="B198" s="172" t="s">
        <v>205</v>
      </c>
      <c r="C198" s="97" t="s">
        <v>135</v>
      </c>
      <c r="D198" s="97" t="s">
        <v>132</v>
      </c>
      <c r="E198" s="43" t="s">
        <v>312</v>
      </c>
      <c r="F198" s="117"/>
      <c r="G198" s="305">
        <f>G199</f>
        <v>22158.8</v>
      </c>
      <c r="H198" s="93"/>
    </row>
    <row r="199" spans="1:8" ht="30">
      <c r="A199" s="73" t="s">
        <v>97</v>
      </c>
      <c r="B199" s="172" t="s">
        <v>205</v>
      </c>
      <c r="C199" s="97" t="s">
        <v>135</v>
      </c>
      <c r="D199" s="97" t="s">
        <v>132</v>
      </c>
      <c r="E199" s="43" t="s">
        <v>312</v>
      </c>
      <c r="F199" s="97" t="s">
        <v>92</v>
      </c>
      <c r="G199" s="305">
        <v>22158.8</v>
      </c>
      <c r="H199" s="93"/>
    </row>
    <row r="200" spans="1:8" ht="32.25" customHeight="1">
      <c r="A200" s="191" t="s">
        <v>571</v>
      </c>
      <c r="B200" s="172" t="s">
        <v>205</v>
      </c>
      <c r="C200" s="97" t="s">
        <v>135</v>
      </c>
      <c r="D200" s="97" t="s">
        <v>132</v>
      </c>
      <c r="E200" s="43" t="s">
        <v>599</v>
      </c>
      <c r="F200" s="97"/>
      <c r="G200" s="305">
        <f>G201</f>
        <v>130437.9</v>
      </c>
      <c r="H200" s="93"/>
    </row>
    <row r="201" spans="1:8" ht="15.75">
      <c r="A201" s="85" t="s">
        <v>314</v>
      </c>
      <c r="B201" s="172" t="s">
        <v>205</v>
      </c>
      <c r="C201" s="97" t="s">
        <v>135</v>
      </c>
      <c r="D201" s="97" t="s">
        <v>132</v>
      </c>
      <c r="E201" s="43" t="s">
        <v>315</v>
      </c>
      <c r="F201" s="97"/>
      <c r="G201" s="305">
        <f>G202</f>
        <v>130437.9</v>
      </c>
      <c r="H201" s="159"/>
    </row>
    <row r="202" spans="1:8" ht="30">
      <c r="A202" s="73" t="s">
        <v>97</v>
      </c>
      <c r="B202" s="172" t="s">
        <v>205</v>
      </c>
      <c r="C202" s="97" t="s">
        <v>135</v>
      </c>
      <c r="D202" s="97" t="s">
        <v>132</v>
      </c>
      <c r="E202" s="43" t="s">
        <v>315</v>
      </c>
      <c r="F202" s="97" t="s">
        <v>92</v>
      </c>
      <c r="G202" s="295">
        <v>130437.9</v>
      </c>
      <c r="H202" s="159"/>
    </row>
    <row r="203" spans="1:8" ht="15.75">
      <c r="A203" s="165" t="s">
        <v>195</v>
      </c>
      <c r="B203" s="180" t="s">
        <v>205</v>
      </c>
      <c r="C203" s="167" t="s">
        <v>131</v>
      </c>
      <c r="D203" s="97"/>
      <c r="E203" s="43"/>
      <c r="F203" s="97"/>
      <c r="G203" s="307">
        <f>G204</f>
        <v>512.9</v>
      </c>
      <c r="H203" s="159"/>
    </row>
    <row r="204" spans="1:8" ht="15.75">
      <c r="A204" s="46" t="s">
        <v>48</v>
      </c>
      <c r="B204" s="172" t="s">
        <v>205</v>
      </c>
      <c r="C204" s="97" t="s">
        <v>131</v>
      </c>
      <c r="D204" s="43" t="s">
        <v>133</v>
      </c>
      <c r="E204" s="43"/>
      <c r="F204" s="117"/>
      <c r="G204" s="305">
        <f>G205</f>
        <v>512.9</v>
      </c>
      <c r="H204" s="159"/>
    </row>
    <row r="205" spans="1:8" ht="30">
      <c r="A205" s="46" t="s">
        <v>316</v>
      </c>
      <c r="B205" s="172" t="s">
        <v>205</v>
      </c>
      <c r="C205" s="97" t="s">
        <v>131</v>
      </c>
      <c r="D205" s="43" t="s">
        <v>133</v>
      </c>
      <c r="E205" s="43" t="s">
        <v>317</v>
      </c>
      <c r="F205" s="117"/>
      <c r="G205" s="305">
        <f>G206</f>
        <v>512.9</v>
      </c>
      <c r="H205" s="159"/>
    </row>
    <row r="206" spans="1:8" ht="105" customHeight="1">
      <c r="A206" s="46" t="s">
        <v>49</v>
      </c>
      <c r="B206" s="172" t="s">
        <v>205</v>
      </c>
      <c r="C206" s="97" t="s">
        <v>131</v>
      </c>
      <c r="D206" s="97" t="s">
        <v>133</v>
      </c>
      <c r="E206" s="43">
        <v>110202510</v>
      </c>
      <c r="F206" s="117"/>
      <c r="G206" s="305">
        <f>G207</f>
        <v>512.9</v>
      </c>
      <c r="H206" s="159"/>
    </row>
    <row r="207" spans="1:8" ht="30">
      <c r="A207" s="46" t="s">
        <v>86</v>
      </c>
      <c r="B207" s="171">
        <v>301</v>
      </c>
      <c r="C207" s="97" t="s">
        <v>131</v>
      </c>
      <c r="D207" s="97" t="s">
        <v>133</v>
      </c>
      <c r="E207" s="43">
        <v>110202510</v>
      </c>
      <c r="F207" s="97" t="s">
        <v>89</v>
      </c>
      <c r="G207" s="310">
        <v>512.9</v>
      </c>
      <c r="H207" s="159"/>
    </row>
    <row r="208" spans="1:8" ht="15.75">
      <c r="A208" s="165" t="s">
        <v>196</v>
      </c>
      <c r="B208" s="362">
        <v>301</v>
      </c>
      <c r="C208" s="167" t="s">
        <v>319</v>
      </c>
      <c r="D208" s="167"/>
      <c r="E208" s="166"/>
      <c r="F208" s="167"/>
      <c r="G208" s="363">
        <f>G212+G209</f>
        <v>9128.4</v>
      </c>
      <c r="H208" s="159"/>
    </row>
    <row r="209" spans="1:8" ht="15.75" hidden="1">
      <c r="A209" s="46" t="s">
        <v>76</v>
      </c>
      <c r="B209" s="171">
        <v>301</v>
      </c>
      <c r="C209" s="97" t="s">
        <v>319</v>
      </c>
      <c r="D209" s="43" t="s">
        <v>138</v>
      </c>
      <c r="E209" s="96"/>
      <c r="F209" s="96"/>
      <c r="G209" s="295">
        <f>G210</f>
        <v>0</v>
      </c>
      <c r="H209" s="159"/>
    </row>
    <row r="210" spans="1:7" ht="45" hidden="1">
      <c r="A210" s="46" t="s">
        <v>260</v>
      </c>
      <c r="B210" s="171">
        <v>301</v>
      </c>
      <c r="C210" s="97" t="s">
        <v>319</v>
      </c>
      <c r="D210" s="43" t="s">
        <v>138</v>
      </c>
      <c r="E210" s="96" t="s">
        <v>258</v>
      </c>
      <c r="F210" s="96"/>
      <c r="G210" s="295">
        <f>G211</f>
        <v>0</v>
      </c>
    </row>
    <row r="211" spans="1:7" ht="15.75" hidden="1">
      <c r="A211" s="73" t="s">
        <v>427</v>
      </c>
      <c r="B211" s="171">
        <v>301</v>
      </c>
      <c r="C211" s="97" t="s">
        <v>319</v>
      </c>
      <c r="D211" s="43" t="s">
        <v>138</v>
      </c>
      <c r="E211" s="96" t="s">
        <v>258</v>
      </c>
      <c r="F211" s="96" t="s">
        <v>259</v>
      </c>
      <c r="G211" s="295">
        <v>0</v>
      </c>
    </row>
    <row r="212" spans="1:7" ht="15.75">
      <c r="A212" s="73" t="s">
        <v>102</v>
      </c>
      <c r="B212" s="171">
        <v>301</v>
      </c>
      <c r="C212" s="97" t="s">
        <v>319</v>
      </c>
      <c r="D212" s="97" t="s">
        <v>136</v>
      </c>
      <c r="E212" s="43"/>
      <c r="F212" s="97"/>
      <c r="G212" s="310">
        <f>G213</f>
        <v>9128.4</v>
      </c>
    </row>
    <row r="213" spans="1:7" ht="33" customHeight="1">
      <c r="A213" s="74" t="s">
        <v>321</v>
      </c>
      <c r="B213" s="128" t="s">
        <v>205</v>
      </c>
      <c r="C213" s="70">
        <v>10</v>
      </c>
      <c r="D213" s="43" t="s">
        <v>136</v>
      </c>
      <c r="E213" s="97" t="s">
        <v>322</v>
      </c>
      <c r="F213" s="71"/>
      <c r="G213" s="305">
        <f>G214</f>
        <v>9128.4</v>
      </c>
    </row>
    <row r="214" spans="1:7" ht="30.75" customHeight="1">
      <c r="A214" s="74" t="s">
        <v>103</v>
      </c>
      <c r="B214" s="128" t="s">
        <v>205</v>
      </c>
      <c r="C214" s="70">
        <v>10</v>
      </c>
      <c r="D214" s="43" t="s">
        <v>136</v>
      </c>
      <c r="E214" s="97" t="s">
        <v>323</v>
      </c>
      <c r="F214" s="71"/>
      <c r="G214" s="305">
        <f>G215</f>
        <v>9128.4</v>
      </c>
    </row>
    <row r="215" spans="1:7" ht="16.5" customHeight="1">
      <c r="A215" s="73" t="s">
        <v>97</v>
      </c>
      <c r="B215" s="128" t="s">
        <v>205</v>
      </c>
      <c r="C215" s="70">
        <v>10</v>
      </c>
      <c r="D215" s="43" t="s">
        <v>136</v>
      </c>
      <c r="E215" s="97" t="s">
        <v>323</v>
      </c>
      <c r="F215" s="71">
        <v>600</v>
      </c>
      <c r="G215" s="305">
        <v>9128.4</v>
      </c>
    </row>
    <row r="216" spans="1:7" ht="15.75">
      <c r="A216" s="165" t="s">
        <v>78</v>
      </c>
      <c r="B216" s="180" t="s">
        <v>205</v>
      </c>
      <c r="C216" s="166">
        <v>11</v>
      </c>
      <c r="D216" s="43"/>
      <c r="E216" s="43"/>
      <c r="F216" s="96"/>
      <c r="G216" s="302">
        <f>G217+G221</f>
        <v>79903.6</v>
      </c>
    </row>
    <row r="217" spans="1:7" ht="15.75">
      <c r="A217" s="74" t="s">
        <v>549</v>
      </c>
      <c r="B217" s="172" t="s">
        <v>205</v>
      </c>
      <c r="C217" s="97" t="s">
        <v>91</v>
      </c>
      <c r="D217" s="43" t="s">
        <v>138</v>
      </c>
      <c r="F217" s="97"/>
      <c r="G217" s="303">
        <f>G218</f>
        <v>77621.6</v>
      </c>
    </row>
    <row r="218" spans="1:7" ht="30">
      <c r="A218" s="79" t="s">
        <v>563</v>
      </c>
      <c r="B218" s="172" t="s">
        <v>205</v>
      </c>
      <c r="C218" s="97" t="s">
        <v>91</v>
      </c>
      <c r="D218" s="43" t="s">
        <v>138</v>
      </c>
      <c r="E218" s="43" t="s">
        <v>509</v>
      </c>
      <c r="F218" s="97"/>
      <c r="G218" s="303">
        <f>G219</f>
        <v>77621.6</v>
      </c>
    </row>
    <row r="219" spans="1:7" ht="15.75">
      <c r="A219" s="80" t="s">
        <v>353</v>
      </c>
      <c r="B219" s="171">
        <v>301</v>
      </c>
      <c r="C219" s="97" t="s">
        <v>91</v>
      </c>
      <c r="D219" s="43" t="s">
        <v>138</v>
      </c>
      <c r="E219" s="96" t="s">
        <v>507</v>
      </c>
      <c r="F219" s="97"/>
      <c r="G219" s="303">
        <f>G220</f>
        <v>77621.6</v>
      </c>
    </row>
    <row r="220" spans="1:7" ht="30">
      <c r="A220" s="73" t="s">
        <v>97</v>
      </c>
      <c r="B220" s="171">
        <v>301</v>
      </c>
      <c r="C220" s="97" t="s">
        <v>91</v>
      </c>
      <c r="D220" s="43" t="s">
        <v>138</v>
      </c>
      <c r="E220" s="96" t="s">
        <v>507</v>
      </c>
      <c r="F220" s="97" t="s">
        <v>92</v>
      </c>
      <c r="G220" s="320">
        <v>77621.6</v>
      </c>
    </row>
    <row r="221" spans="1:7" ht="15.75">
      <c r="A221" s="46" t="s">
        <v>79</v>
      </c>
      <c r="B221" s="171">
        <v>301</v>
      </c>
      <c r="C221" s="97">
        <v>11</v>
      </c>
      <c r="D221" s="43" t="s">
        <v>134</v>
      </c>
      <c r="E221" s="43"/>
      <c r="F221" s="97"/>
      <c r="G221" s="303">
        <f>G222</f>
        <v>2282</v>
      </c>
    </row>
    <row r="222" spans="1:7" ht="30">
      <c r="A222" s="74" t="s">
        <v>324</v>
      </c>
      <c r="B222" s="172" t="s">
        <v>205</v>
      </c>
      <c r="C222" s="97" t="s">
        <v>91</v>
      </c>
      <c r="D222" s="43" t="s">
        <v>134</v>
      </c>
      <c r="E222" s="43" t="s">
        <v>508</v>
      </c>
      <c r="F222" s="97"/>
      <c r="G222" s="303">
        <f>G223+G224</f>
        <v>2282</v>
      </c>
    </row>
    <row r="223" spans="1:7" ht="30">
      <c r="A223" s="73" t="s">
        <v>86</v>
      </c>
      <c r="B223" s="172" t="s">
        <v>205</v>
      </c>
      <c r="C223" s="97" t="s">
        <v>91</v>
      </c>
      <c r="D223" s="43" t="s">
        <v>134</v>
      </c>
      <c r="E223" s="43" t="s">
        <v>508</v>
      </c>
      <c r="F223" s="97" t="s">
        <v>89</v>
      </c>
      <c r="G223" s="303">
        <v>782</v>
      </c>
    </row>
    <row r="224" spans="1:7" ht="30">
      <c r="A224" s="73" t="s">
        <v>97</v>
      </c>
      <c r="B224" s="172" t="s">
        <v>205</v>
      </c>
      <c r="C224" s="97">
        <v>11</v>
      </c>
      <c r="D224" s="43" t="s">
        <v>134</v>
      </c>
      <c r="E224" s="43" t="s">
        <v>508</v>
      </c>
      <c r="F224" s="96" t="s">
        <v>92</v>
      </c>
      <c r="G224" s="303">
        <v>1500</v>
      </c>
    </row>
    <row r="225" spans="1:7" ht="29.25">
      <c r="A225" s="200" t="s">
        <v>615</v>
      </c>
      <c r="B225" s="201"/>
      <c r="C225" s="202"/>
      <c r="D225" s="203"/>
      <c r="F225" s="186"/>
      <c r="G225" s="302">
        <f>G226</f>
        <v>11459</v>
      </c>
    </row>
    <row r="226" spans="1:7" ht="15.75">
      <c r="A226" s="165" t="s">
        <v>118</v>
      </c>
      <c r="B226" s="180" t="s">
        <v>391</v>
      </c>
      <c r="C226" s="168" t="s">
        <v>132</v>
      </c>
      <c r="D226" s="98"/>
      <c r="E226" s="266"/>
      <c r="F226" s="96"/>
      <c r="G226" s="302">
        <f>G227+G231+G237</f>
        <v>11459</v>
      </c>
    </row>
    <row r="227" spans="1:7" ht="30">
      <c r="A227" s="46" t="s">
        <v>119</v>
      </c>
      <c r="B227" s="172" t="s">
        <v>391</v>
      </c>
      <c r="C227" s="96" t="s">
        <v>132</v>
      </c>
      <c r="D227" s="96" t="s">
        <v>134</v>
      </c>
      <c r="E227" s="96"/>
      <c r="F227" s="96"/>
      <c r="G227" s="303">
        <f>G228</f>
        <v>2116.6</v>
      </c>
    </row>
    <row r="228" spans="1:7" ht="15.75">
      <c r="A228" s="47" t="s">
        <v>37</v>
      </c>
      <c r="B228" s="172" t="s">
        <v>391</v>
      </c>
      <c r="C228" s="96" t="s">
        <v>132</v>
      </c>
      <c r="D228" s="96" t="s">
        <v>134</v>
      </c>
      <c r="E228" s="96" t="s">
        <v>285</v>
      </c>
      <c r="F228" s="116"/>
      <c r="G228" s="303">
        <f>G229</f>
        <v>2116.6</v>
      </c>
    </row>
    <row r="229" spans="1:7" ht="15.75">
      <c r="A229" s="46" t="s">
        <v>120</v>
      </c>
      <c r="B229" s="172" t="s">
        <v>391</v>
      </c>
      <c r="C229" s="96" t="s">
        <v>132</v>
      </c>
      <c r="D229" s="96" t="s">
        <v>134</v>
      </c>
      <c r="E229" s="96" t="s">
        <v>286</v>
      </c>
      <c r="F229" s="116"/>
      <c r="G229" s="303">
        <f>G230</f>
        <v>2116.6</v>
      </c>
    </row>
    <row r="230" spans="1:7" ht="60">
      <c r="A230" s="44" t="s">
        <v>85</v>
      </c>
      <c r="B230" s="172" t="s">
        <v>391</v>
      </c>
      <c r="C230" s="96" t="s">
        <v>132</v>
      </c>
      <c r="D230" s="96" t="s">
        <v>134</v>
      </c>
      <c r="E230" s="96" t="s">
        <v>286</v>
      </c>
      <c r="F230" s="96" t="s">
        <v>88</v>
      </c>
      <c r="G230" s="293">
        <v>2116.6</v>
      </c>
    </row>
    <row r="231" spans="1:7" ht="30">
      <c r="A231" s="46" t="s">
        <v>125</v>
      </c>
      <c r="B231" s="172" t="s">
        <v>391</v>
      </c>
      <c r="C231" s="96" t="s">
        <v>132</v>
      </c>
      <c r="D231" s="96" t="s">
        <v>138</v>
      </c>
      <c r="E231" s="96"/>
      <c r="F231" s="116"/>
      <c r="G231" s="303">
        <f>G232</f>
        <v>8305.5</v>
      </c>
    </row>
    <row r="232" spans="1:7" ht="15.75">
      <c r="A232" s="47" t="s">
        <v>37</v>
      </c>
      <c r="B232" s="172" t="s">
        <v>391</v>
      </c>
      <c r="C232" s="96" t="s">
        <v>132</v>
      </c>
      <c r="D232" s="96" t="s">
        <v>138</v>
      </c>
      <c r="E232" s="96" t="s">
        <v>285</v>
      </c>
      <c r="F232" s="116"/>
      <c r="G232" s="303">
        <f>G233</f>
        <v>8305.5</v>
      </c>
    </row>
    <row r="233" spans="1:7" ht="15.75">
      <c r="A233" s="46" t="s">
        <v>120</v>
      </c>
      <c r="B233" s="172" t="s">
        <v>391</v>
      </c>
      <c r="C233" s="96" t="s">
        <v>132</v>
      </c>
      <c r="D233" s="96" t="s">
        <v>138</v>
      </c>
      <c r="E233" s="96" t="s">
        <v>287</v>
      </c>
      <c r="F233" s="116"/>
      <c r="G233" s="303">
        <f>SUM(G234:G236)</f>
        <v>8305.5</v>
      </c>
    </row>
    <row r="234" spans="1:7" ht="60">
      <c r="A234" s="44" t="s">
        <v>85</v>
      </c>
      <c r="B234" s="172" t="s">
        <v>391</v>
      </c>
      <c r="C234" s="96" t="s">
        <v>132</v>
      </c>
      <c r="D234" s="96" t="s">
        <v>138</v>
      </c>
      <c r="E234" s="96" t="s">
        <v>287</v>
      </c>
      <c r="F234" s="96" t="s">
        <v>88</v>
      </c>
      <c r="G234" s="293">
        <v>6342.5</v>
      </c>
    </row>
    <row r="235" spans="1:7" ht="30">
      <c r="A235" s="46" t="s">
        <v>86</v>
      </c>
      <c r="B235" s="172" t="s">
        <v>391</v>
      </c>
      <c r="C235" s="96" t="s">
        <v>132</v>
      </c>
      <c r="D235" s="96" t="s">
        <v>138</v>
      </c>
      <c r="E235" s="96" t="s">
        <v>287</v>
      </c>
      <c r="F235" s="96" t="s">
        <v>89</v>
      </c>
      <c r="G235" s="293">
        <v>1811</v>
      </c>
    </row>
    <row r="236" spans="1:7" ht="15.75">
      <c r="A236" s="46" t="s">
        <v>87</v>
      </c>
      <c r="B236" s="172" t="s">
        <v>391</v>
      </c>
      <c r="C236" s="96" t="s">
        <v>132</v>
      </c>
      <c r="D236" s="96" t="s">
        <v>138</v>
      </c>
      <c r="E236" s="96" t="s">
        <v>287</v>
      </c>
      <c r="F236" s="96" t="s">
        <v>90</v>
      </c>
      <c r="G236" s="293">
        <v>152</v>
      </c>
    </row>
    <row r="237" spans="1:7" ht="30.75" customHeight="1">
      <c r="A237" s="80" t="s">
        <v>214</v>
      </c>
      <c r="B237" s="172" t="s">
        <v>391</v>
      </c>
      <c r="C237" s="96" t="s">
        <v>132</v>
      </c>
      <c r="D237" s="96" t="s">
        <v>137</v>
      </c>
      <c r="E237" s="96"/>
      <c r="F237" s="116"/>
      <c r="G237" s="303">
        <f>G238</f>
        <v>1036.9</v>
      </c>
    </row>
    <row r="238" spans="1:7" ht="21" customHeight="1">
      <c r="A238" s="47" t="s">
        <v>37</v>
      </c>
      <c r="B238" s="172" t="s">
        <v>391</v>
      </c>
      <c r="C238" s="96" t="s">
        <v>132</v>
      </c>
      <c r="D238" s="96" t="s">
        <v>137</v>
      </c>
      <c r="E238" s="96" t="s">
        <v>285</v>
      </c>
      <c r="F238" s="116"/>
      <c r="G238" s="303">
        <f>G239</f>
        <v>1036.9</v>
      </c>
    </row>
    <row r="239" spans="1:7" ht="21" customHeight="1">
      <c r="A239" s="46" t="s">
        <v>120</v>
      </c>
      <c r="B239" s="172" t="s">
        <v>391</v>
      </c>
      <c r="C239" s="96" t="s">
        <v>132</v>
      </c>
      <c r="D239" s="96" t="s">
        <v>137</v>
      </c>
      <c r="E239" s="96" t="s">
        <v>287</v>
      </c>
      <c r="F239" s="116"/>
      <c r="G239" s="303">
        <f>SUM(G240:G242)</f>
        <v>1036.9</v>
      </c>
    </row>
    <row r="240" spans="1:7" ht="29.25" customHeight="1">
      <c r="A240" s="44" t="s">
        <v>85</v>
      </c>
      <c r="B240" s="172" t="s">
        <v>391</v>
      </c>
      <c r="C240" s="96" t="s">
        <v>132</v>
      </c>
      <c r="D240" s="96" t="s">
        <v>137</v>
      </c>
      <c r="E240" s="96" t="s">
        <v>287</v>
      </c>
      <c r="F240" s="96" t="s">
        <v>88</v>
      </c>
      <c r="G240" s="303">
        <v>1025.7</v>
      </c>
    </row>
    <row r="241" spans="1:7" ht="29.25" customHeight="1">
      <c r="A241" s="46" t="s">
        <v>86</v>
      </c>
      <c r="B241" s="172" t="s">
        <v>391</v>
      </c>
      <c r="C241" s="96" t="s">
        <v>132</v>
      </c>
      <c r="D241" s="96" t="s">
        <v>137</v>
      </c>
      <c r="E241" s="96" t="s">
        <v>287</v>
      </c>
      <c r="F241" s="96" t="s">
        <v>89</v>
      </c>
      <c r="G241" s="303">
        <v>6.2</v>
      </c>
    </row>
    <row r="242" spans="1:9" ht="18" customHeight="1">
      <c r="A242" s="46" t="s">
        <v>87</v>
      </c>
      <c r="B242" s="172" t="s">
        <v>391</v>
      </c>
      <c r="C242" s="96" t="s">
        <v>132</v>
      </c>
      <c r="D242" s="96" t="s">
        <v>137</v>
      </c>
      <c r="E242" s="96" t="s">
        <v>287</v>
      </c>
      <c r="F242" s="96" t="s">
        <v>90</v>
      </c>
      <c r="G242" s="303">
        <v>5</v>
      </c>
      <c r="I242" s="45"/>
    </row>
    <row r="243" spans="1:9" ht="18.75" customHeight="1">
      <c r="A243" s="440" t="s">
        <v>616</v>
      </c>
      <c r="B243" s="441"/>
      <c r="C243" s="441"/>
      <c r="D243" s="441"/>
      <c r="E243" s="441"/>
      <c r="F243" s="442"/>
      <c r="G243" s="302">
        <f>G256+G244+G251</f>
        <v>34211.7</v>
      </c>
      <c r="I243" s="45"/>
    </row>
    <row r="244" spans="1:9" ht="21" customHeight="1">
      <c r="A244" s="165" t="s">
        <v>118</v>
      </c>
      <c r="B244" s="167" t="s">
        <v>218</v>
      </c>
      <c r="C244" s="168" t="s">
        <v>132</v>
      </c>
      <c r="D244" s="224"/>
      <c r="E244" s="224"/>
      <c r="F244" s="225"/>
      <c r="G244" s="302">
        <f>G245</f>
        <v>5606.900000000001</v>
      </c>
      <c r="I244" s="45"/>
    </row>
    <row r="245" spans="1:9" ht="32.25" customHeight="1">
      <c r="A245" s="80" t="s">
        <v>214</v>
      </c>
      <c r="B245" s="97" t="s">
        <v>218</v>
      </c>
      <c r="C245" s="96" t="s">
        <v>132</v>
      </c>
      <c r="D245" s="96" t="s">
        <v>137</v>
      </c>
      <c r="E245" s="96"/>
      <c r="F245" s="116"/>
      <c r="G245" s="303">
        <f>G246</f>
        <v>5606.900000000001</v>
      </c>
      <c r="I245" s="45"/>
    </row>
    <row r="246" spans="1:9" ht="21" customHeight="1">
      <c r="A246" s="47" t="s">
        <v>37</v>
      </c>
      <c r="B246" s="71">
        <v>691</v>
      </c>
      <c r="C246" s="96" t="s">
        <v>132</v>
      </c>
      <c r="D246" s="96" t="s">
        <v>137</v>
      </c>
      <c r="E246" s="96" t="s">
        <v>285</v>
      </c>
      <c r="F246" s="116"/>
      <c r="G246" s="303">
        <f>G247</f>
        <v>5606.900000000001</v>
      </c>
      <c r="I246" s="45"/>
    </row>
    <row r="247" spans="1:9" ht="21" customHeight="1">
      <c r="A247" s="46" t="s">
        <v>120</v>
      </c>
      <c r="B247" s="71">
        <v>691</v>
      </c>
      <c r="C247" s="96" t="s">
        <v>132</v>
      </c>
      <c r="D247" s="96" t="s">
        <v>137</v>
      </c>
      <c r="E247" s="96" t="s">
        <v>287</v>
      </c>
      <c r="F247" s="116"/>
      <c r="G247" s="303">
        <f>SUM(G248:G250)</f>
        <v>5606.900000000001</v>
      </c>
      <c r="I247" s="45"/>
    </row>
    <row r="248" spans="1:9" ht="60">
      <c r="A248" s="44" t="s">
        <v>85</v>
      </c>
      <c r="B248" s="97" t="s">
        <v>218</v>
      </c>
      <c r="C248" s="96" t="s">
        <v>132</v>
      </c>
      <c r="D248" s="96" t="s">
        <v>137</v>
      </c>
      <c r="E248" s="96" t="s">
        <v>287</v>
      </c>
      <c r="F248" s="96" t="s">
        <v>88</v>
      </c>
      <c r="G248" s="303">
        <v>4207.1</v>
      </c>
      <c r="I248" s="45"/>
    </row>
    <row r="249" spans="1:7" ht="30">
      <c r="A249" s="46" t="s">
        <v>86</v>
      </c>
      <c r="B249" s="71">
        <v>691</v>
      </c>
      <c r="C249" s="96" t="s">
        <v>132</v>
      </c>
      <c r="D249" s="96" t="s">
        <v>137</v>
      </c>
      <c r="E249" s="96" t="s">
        <v>287</v>
      </c>
      <c r="F249" s="96" t="s">
        <v>89</v>
      </c>
      <c r="G249" s="303">
        <v>1391.8</v>
      </c>
    </row>
    <row r="250" spans="1:7" ht="17.25" customHeight="1">
      <c r="A250" s="46" t="s">
        <v>87</v>
      </c>
      <c r="B250" s="71">
        <v>691</v>
      </c>
      <c r="C250" s="96" t="s">
        <v>132</v>
      </c>
      <c r="D250" s="96" t="s">
        <v>137</v>
      </c>
      <c r="E250" s="96" t="s">
        <v>287</v>
      </c>
      <c r="F250" s="96" t="s">
        <v>90</v>
      </c>
      <c r="G250" s="303">
        <v>8</v>
      </c>
    </row>
    <row r="251" spans="1:7" ht="17.25" customHeight="1">
      <c r="A251" s="165" t="s">
        <v>56</v>
      </c>
      <c r="B251" s="231">
        <v>691</v>
      </c>
      <c r="C251" s="168" t="s">
        <v>134</v>
      </c>
      <c r="D251" s="168"/>
      <c r="E251" s="168"/>
      <c r="F251" s="168"/>
      <c r="G251" s="302">
        <f>G252</f>
        <v>3811.5</v>
      </c>
    </row>
    <row r="252" spans="1:7" ht="17.25" customHeight="1">
      <c r="A252" s="46" t="s">
        <v>60</v>
      </c>
      <c r="B252" s="71">
        <v>691</v>
      </c>
      <c r="C252" s="96" t="s">
        <v>134</v>
      </c>
      <c r="D252" s="96" t="s">
        <v>138</v>
      </c>
      <c r="E252" s="96"/>
      <c r="F252" s="96"/>
      <c r="G252" s="303">
        <f>G253</f>
        <v>3811.5</v>
      </c>
    </row>
    <row r="253" spans="1:7" ht="17.25" customHeight="1">
      <c r="A253" s="47" t="s">
        <v>37</v>
      </c>
      <c r="B253" s="71">
        <v>691</v>
      </c>
      <c r="C253" s="96" t="s">
        <v>134</v>
      </c>
      <c r="D253" s="96" t="s">
        <v>138</v>
      </c>
      <c r="E253" s="96" t="s">
        <v>285</v>
      </c>
      <c r="F253" s="96"/>
      <c r="G253" s="303">
        <f>G254</f>
        <v>3811.5</v>
      </c>
    </row>
    <row r="254" spans="1:7" ht="29.25" customHeight="1">
      <c r="A254" s="46" t="s">
        <v>61</v>
      </c>
      <c r="B254" s="71">
        <v>691</v>
      </c>
      <c r="C254" s="96" t="s">
        <v>134</v>
      </c>
      <c r="D254" s="96" t="s">
        <v>138</v>
      </c>
      <c r="E254" s="96" t="s">
        <v>299</v>
      </c>
      <c r="F254" s="96"/>
      <c r="G254" s="303">
        <f>G255</f>
        <v>3811.5</v>
      </c>
    </row>
    <row r="255" spans="1:7" ht="17.25" customHeight="1">
      <c r="A255" s="81" t="s">
        <v>197</v>
      </c>
      <c r="B255" s="71">
        <v>691</v>
      </c>
      <c r="C255" s="96" t="s">
        <v>134</v>
      </c>
      <c r="D255" s="96" t="s">
        <v>138</v>
      </c>
      <c r="E255" s="96" t="s">
        <v>299</v>
      </c>
      <c r="F255" s="96" t="s">
        <v>185</v>
      </c>
      <c r="G255" s="303">
        <v>3811.5</v>
      </c>
    </row>
    <row r="256" spans="1:7" ht="28.5" customHeight="1">
      <c r="A256" s="165" t="s">
        <v>80</v>
      </c>
      <c r="B256" s="167" t="s">
        <v>218</v>
      </c>
      <c r="C256" s="167">
        <v>14</v>
      </c>
      <c r="D256" s="97"/>
      <c r="E256" s="43"/>
      <c r="F256" s="96"/>
      <c r="G256" s="348">
        <f>G258</f>
        <v>24793.3</v>
      </c>
    </row>
    <row r="257" spans="1:7" ht="30.75" customHeight="1">
      <c r="A257" s="338" t="s">
        <v>479</v>
      </c>
      <c r="B257" s="97" t="s">
        <v>218</v>
      </c>
      <c r="C257" s="97" t="s">
        <v>186</v>
      </c>
      <c r="D257" s="97" t="s">
        <v>132</v>
      </c>
      <c r="E257" s="43"/>
      <c r="F257" s="96"/>
      <c r="G257" s="348">
        <f>G258</f>
        <v>24793.3</v>
      </c>
    </row>
    <row r="258" spans="1:7" ht="15">
      <c r="A258" s="46" t="s">
        <v>37</v>
      </c>
      <c r="B258" s="97" t="s">
        <v>218</v>
      </c>
      <c r="C258" s="97">
        <v>14</v>
      </c>
      <c r="D258" s="97" t="s">
        <v>132</v>
      </c>
      <c r="E258" s="43" t="s">
        <v>285</v>
      </c>
      <c r="F258" s="96"/>
      <c r="G258" s="306">
        <f>G260+G262</f>
        <v>24793.3</v>
      </c>
    </row>
    <row r="259" spans="1:7" ht="75">
      <c r="A259" s="339" t="s">
        <v>475</v>
      </c>
      <c r="B259" s="71">
        <v>691</v>
      </c>
      <c r="C259" s="71" t="s">
        <v>186</v>
      </c>
      <c r="D259" s="71" t="s">
        <v>132</v>
      </c>
      <c r="E259" s="341" t="s">
        <v>477</v>
      </c>
      <c r="F259" s="96"/>
      <c r="G259" s="286">
        <f>G260</f>
        <v>23918.1</v>
      </c>
    </row>
    <row r="260" spans="1:7" ht="15">
      <c r="A260" s="81" t="s">
        <v>197</v>
      </c>
      <c r="B260" s="71">
        <v>691</v>
      </c>
      <c r="C260" s="71" t="s">
        <v>186</v>
      </c>
      <c r="D260" s="71" t="s">
        <v>132</v>
      </c>
      <c r="E260" s="341" t="s">
        <v>477</v>
      </c>
      <c r="F260" s="71">
        <v>500</v>
      </c>
      <c r="G260" s="296">
        <v>23918.1</v>
      </c>
    </row>
    <row r="261" spans="1:7" ht="75">
      <c r="A261" s="338" t="s">
        <v>478</v>
      </c>
      <c r="B261" s="71">
        <v>691</v>
      </c>
      <c r="C261" s="71" t="s">
        <v>186</v>
      </c>
      <c r="D261" s="71" t="s">
        <v>132</v>
      </c>
      <c r="E261" s="71">
        <v>9900080060</v>
      </c>
      <c r="F261" s="71"/>
      <c r="G261" s="296">
        <f>G262</f>
        <v>875.2</v>
      </c>
    </row>
    <row r="262" spans="1:7" ht="15">
      <c r="A262" s="81" t="s">
        <v>197</v>
      </c>
      <c r="B262" s="71">
        <v>691</v>
      </c>
      <c r="C262" s="71" t="s">
        <v>186</v>
      </c>
      <c r="D262" s="71" t="s">
        <v>132</v>
      </c>
      <c r="E262" s="71">
        <v>9900080060</v>
      </c>
      <c r="F262" s="71" t="s">
        <v>185</v>
      </c>
      <c r="G262" s="296">
        <v>875.2</v>
      </c>
    </row>
    <row r="263" spans="1:7" ht="14.25">
      <c r="A263" s="87" t="s">
        <v>139</v>
      </c>
      <c r="B263" s="103"/>
      <c r="C263" s="103"/>
      <c r="D263" s="122"/>
      <c r="E263" s="103"/>
      <c r="F263" s="122"/>
      <c r="G263" s="349">
        <f>G243+G225+G83+G75+G14</f>
        <v>1252161.44</v>
      </c>
    </row>
    <row r="265" ht="12.75">
      <c r="G265" s="129"/>
    </row>
  </sheetData>
  <sheetProtection/>
  <mergeCells count="7">
    <mergeCell ref="A14:F14"/>
    <mergeCell ref="A75:F75"/>
    <mergeCell ref="A83:F83"/>
    <mergeCell ref="A243:F243"/>
    <mergeCell ref="A9:G9"/>
    <mergeCell ref="A10:G10"/>
    <mergeCell ref="A11:G11"/>
  </mergeCells>
  <printOptions/>
  <pageMargins left="1.141732283464567" right="0.35433070866141736" top="0.2755905511811024" bottom="0" header="0.5118110236220472" footer="0.5118110236220472"/>
  <pageSetup fitToHeight="5" orientation="portrait" paperSize="9" scale="68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"/>
  <sheetViews>
    <sheetView view="pageBreakPreview" zoomScale="80" zoomScaleSheetLayoutView="80" zoomScalePageLayoutView="0" workbookViewId="0" topLeftCell="A7">
      <selection activeCell="G115" sqref="G115:H116"/>
    </sheetView>
  </sheetViews>
  <sheetFormatPr defaultColWidth="9.00390625" defaultRowHeight="12.75"/>
  <cols>
    <col min="1" max="1" width="60.875" style="0" customWidth="1"/>
    <col min="2" max="2" width="5.625" style="0" customWidth="1"/>
    <col min="3" max="3" width="7.75390625" style="0" customWidth="1"/>
    <col min="4" max="4" width="5.875" style="0" customWidth="1"/>
    <col min="5" max="5" width="12.75390625" style="0" customWidth="1"/>
    <col min="6" max="6" width="6.25390625" style="0" customWidth="1"/>
    <col min="7" max="8" width="13.875" style="0" customWidth="1"/>
  </cols>
  <sheetData>
    <row r="1" spans="1:8" ht="15.75">
      <c r="A1" s="8"/>
      <c r="B1" s="8"/>
      <c r="C1" s="9"/>
      <c r="D1" s="10"/>
      <c r="E1" s="9"/>
      <c r="F1" s="9"/>
      <c r="G1" s="9"/>
      <c r="H1" s="127" t="s">
        <v>395</v>
      </c>
    </row>
    <row r="2" spans="1:7" ht="15.75">
      <c r="A2" s="8"/>
      <c r="B2" s="8"/>
      <c r="C2" s="9"/>
      <c r="D2" s="9"/>
      <c r="E2" s="9"/>
      <c r="F2" s="9"/>
      <c r="G2" s="9"/>
    </row>
    <row r="3" spans="1:8" ht="13.5">
      <c r="A3" s="444" t="s">
        <v>126</v>
      </c>
      <c r="B3" s="445"/>
      <c r="C3" s="445"/>
      <c r="D3" s="445"/>
      <c r="E3" s="445"/>
      <c r="F3" s="445"/>
      <c r="G3" s="445"/>
      <c r="H3" s="445"/>
    </row>
    <row r="4" spans="1:8" ht="13.5">
      <c r="A4" s="444" t="s">
        <v>610</v>
      </c>
      <c r="B4" s="445"/>
      <c r="C4" s="445"/>
      <c r="D4" s="445"/>
      <c r="E4" s="445"/>
      <c r="F4" s="445"/>
      <c r="G4" s="445"/>
      <c r="H4" s="445"/>
    </row>
    <row r="5" spans="1:8" ht="13.5">
      <c r="A5" s="448" t="s">
        <v>535</v>
      </c>
      <c r="B5" s="445"/>
      <c r="C5" s="445"/>
      <c r="D5" s="445"/>
      <c r="E5" s="445"/>
      <c r="F5" s="445"/>
      <c r="G5" s="445"/>
      <c r="H5" s="445"/>
    </row>
    <row r="6" spans="1:8" ht="15.75">
      <c r="A6" s="8"/>
      <c r="B6" s="8"/>
      <c r="C6" s="9"/>
      <c r="D6" s="9"/>
      <c r="E6" s="9"/>
      <c r="F6" s="9"/>
      <c r="G6" s="9"/>
      <c r="H6" s="18" t="s">
        <v>108</v>
      </c>
    </row>
    <row r="7" spans="1:8" ht="15">
      <c r="A7" s="170" t="s">
        <v>112</v>
      </c>
      <c r="B7" s="32" t="s">
        <v>203</v>
      </c>
      <c r="C7" s="88" t="s">
        <v>127</v>
      </c>
      <c r="D7" s="89" t="s">
        <v>128</v>
      </c>
      <c r="E7" s="90" t="s">
        <v>129</v>
      </c>
      <c r="F7" s="89" t="s">
        <v>130</v>
      </c>
      <c r="G7" s="446" t="s">
        <v>113</v>
      </c>
      <c r="H7" s="447"/>
    </row>
    <row r="8" spans="1:8" ht="15.75">
      <c r="A8" s="33"/>
      <c r="B8" s="33"/>
      <c r="C8" s="16"/>
      <c r="D8" s="17"/>
      <c r="E8" s="16"/>
      <c r="F8" s="19"/>
      <c r="G8" s="187" t="s">
        <v>602</v>
      </c>
      <c r="H8" s="11" t="s">
        <v>603</v>
      </c>
    </row>
    <row r="9" spans="1:8" ht="34.5" customHeight="1">
      <c r="A9" s="435" t="s">
        <v>611</v>
      </c>
      <c r="B9" s="435"/>
      <c r="C9" s="436"/>
      <c r="D9" s="436"/>
      <c r="E9" s="436"/>
      <c r="F9" s="436"/>
      <c r="G9" s="301">
        <f>G10+G56</f>
        <v>802531.4</v>
      </c>
      <c r="H9" s="301">
        <f>H10+H56</f>
        <v>795264.5000000001</v>
      </c>
    </row>
    <row r="10" spans="1:8" ht="15">
      <c r="A10" s="165" t="s">
        <v>114</v>
      </c>
      <c r="B10" s="184" t="s">
        <v>204</v>
      </c>
      <c r="C10" s="166" t="s">
        <v>133</v>
      </c>
      <c r="D10" s="118"/>
      <c r="E10" s="43"/>
      <c r="F10" s="118"/>
      <c r="G10" s="368">
        <f>G11+G21+G40+G35</f>
        <v>787891.6</v>
      </c>
      <c r="H10" s="368">
        <f>H11+H21+H40+H35</f>
        <v>780065.2000000001</v>
      </c>
    </row>
    <row r="11" spans="1:8" ht="15">
      <c r="A11" s="83" t="s">
        <v>115</v>
      </c>
      <c r="B11" s="128" t="s">
        <v>204</v>
      </c>
      <c r="C11" s="96" t="s">
        <v>133</v>
      </c>
      <c r="D11" s="96" t="s">
        <v>132</v>
      </c>
      <c r="E11" s="43"/>
      <c r="F11" s="117"/>
      <c r="G11" s="327">
        <f>G13+G16</f>
        <v>177319.3</v>
      </c>
      <c r="H11" s="327">
        <f>H13+H16</f>
        <v>177319.3</v>
      </c>
    </row>
    <row r="12" spans="1:8" ht="30">
      <c r="A12" s="83" t="s">
        <v>629</v>
      </c>
      <c r="B12" s="128" t="s">
        <v>204</v>
      </c>
      <c r="C12" s="96" t="s">
        <v>133</v>
      </c>
      <c r="D12" s="96" t="s">
        <v>132</v>
      </c>
      <c r="E12" s="43" t="s">
        <v>630</v>
      </c>
      <c r="F12" s="117"/>
      <c r="G12" s="327">
        <v>64110.1</v>
      </c>
      <c r="H12" s="327">
        <v>64110.1</v>
      </c>
    </row>
    <row r="13" spans="1:8" ht="15">
      <c r="A13" s="79" t="s">
        <v>559</v>
      </c>
      <c r="B13" s="128" t="s">
        <v>204</v>
      </c>
      <c r="C13" s="96" t="s">
        <v>133</v>
      </c>
      <c r="D13" s="96" t="s">
        <v>132</v>
      </c>
      <c r="E13" s="96" t="s">
        <v>591</v>
      </c>
      <c r="F13" s="96"/>
      <c r="G13" s="327">
        <f>G14</f>
        <v>64110.1</v>
      </c>
      <c r="H13" s="327">
        <f>H14</f>
        <v>64110.1</v>
      </c>
    </row>
    <row r="14" spans="1:8" ht="60">
      <c r="A14" s="73" t="s">
        <v>98</v>
      </c>
      <c r="B14" s="128" t="s">
        <v>204</v>
      </c>
      <c r="C14" s="96" t="s">
        <v>133</v>
      </c>
      <c r="D14" s="96" t="s">
        <v>132</v>
      </c>
      <c r="E14" s="96" t="s">
        <v>300</v>
      </c>
      <c r="F14" s="96"/>
      <c r="G14" s="327">
        <f>G15</f>
        <v>64110.1</v>
      </c>
      <c r="H14" s="327">
        <f>H15</f>
        <v>64110.1</v>
      </c>
    </row>
    <row r="15" spans="1:8" ht="30">
      <c r="A15" s="73" t="s">
        <v>97</v>
      </c>
      <c r="B15" s="128" t="s">
        <v>204</v>
      </c>
      <c r="C15" s="96" t="s">
        <v>133</v>
      </c>
      <c r="D15" s="96" t="s">
        <v>132</v>
      </c>
      <c r="E15" s="96" t="s">
        <v>300</v>
      </c>
      <c r="F15" s="96" t="s">
        <v>92</v>
      </c>
      <c r="G15" s="322">
        <v>64110.1</v>
      </c>
      <c r="H15" s="322">
        <v>64110.1</v>
      </c>
    </row>
    <row r="16" spans="1:8" ht="23.25" customHeight="1">
      <c r="A16" s="79" t="s">
        <v>301</v>
      </c>
      <c r="B16" s="128" t="s">
        <v>204</v>
      </c>
      <c r="C16" s="96" t="s">
        <v>133</v>
      </c>
      <c r="D16" s="96" t="s">
        <v>132</v>
      </c>
      <c r="E16" s="96" t="s">
        <v>302</v>
      </c>
      <c r="F16" s="96"/>
      <c r="G16" s="91">
        <f>G17+G19</f>
        <v>113209.2</v>
      </c>
      <c r="H16" s="91">
        <f>H17+H19</f>
        <v>113209.2</v>
      </c>
    </row>
    <row r="17" spans="1:8" ht="30">
      <c r="A17" s="73" t="s">
        <v>343</v>
      </c>
      <c r="B17" s="128" t="s">
        <v>204</v>
      </c>
      <c r="C17" s="96" t="s">
        <v>133</v>
      </c>
      <c r="D17" s="96" t="s">
        <v>132</v>
      </c>
      <c r="E17" s="96" t="s">
        <v>303</v>
      </c>
      <c r="F17" s="96"/>
      <c r="G17" s="91">
        <f>G18</f>
        <v>2599.7</v>
      </c>
      <c r="H17" s="91">
        <f>H18</f>
        <v>2599.7</v>
      </c>
    </row>
    <row r="18" spans="1:8" ht="32.25" customHeight="1">
      <c r="A18" s="73" t="s">
        <v>97</v>
      </c>
      <c r="B18" s="128" t="s">
        <v>204</v>
      </c>
      <c r="C18" s="96" t="s">
        <v>133</v>
      </c>
      <c r="D18" s="96" t="s">
        <v>132</v>
      </c>
      <c r="E18" s="96" t="s">
        <v>303</v>
      </c>
      <c r="F18" s="96" t="s">
        <v>92</v>
      </c>
      <c r="G18" s="322">
        <v>2599.7</v>
      </c>
      <c r="H18" s="322">
        <v>2599.7</v>
      </c>
    </row>
    <row r="19" spans="1:8" ht="30">
      <c r="A19" s="73" t="s">
        <v>344</v>
      </c>
      <c r="B19" s="128" t="s">
        <v>204</v>
      </c>
      <c r="C19" s="96" t="s">
        <v>133</v>
      </c>
      <c r="D19" s="96" t="s">
        <v>132</v>
      </c>
      <c r="E19" s="96" t="s">
        <v>370</v>
      </c>
      <c r="F19" s="96"/>
      <c r="G19" s="91">
        <f>G20</f>
        <v>110609.5</v>
      </c>
      <c r="H19" s="91">
        <f>H20</f>
        <v>110609.5</v>
      </c>
    </row>
    <row r="20" spans="1:8" ht="30">
      <c r="A20" s="73" t="s">
        <v>97</v>
      </c>
      <c r="B20" s="128" t="s">
        <v>204</v>
      </c>
      <c r="C20" s="96" t="s">
        <v>133</v>
      </c>
      <c r="D20" s="96" t="s">
        <v>132</v>
      </c>
      <c r="E20" s="96" t="s">
        <v>370</v>
      </c>
      <c r="F20" s="96" t="s">
        <v>92</v>
      </c>
      <c r="G20" s="293">
        <v>110609.5</v>
      </c>
      <c r="H20" s="293">
        <v>110609.5</v>
      </c>
    </row>
    <row r="21" spans="1:8" ht="15">
      <c r="A21" s="46" t="s">
        <v>64</v>
      </c>
      <c r="B21" s="128" t="s">
        <v>204</v>
      </c>
      <c r="C21" s="96" t="s">
        <v>133</v>
      </c>
      <c r="D21" s="96" t="s">
        <v>134</v>
      </c>
      <c r="E21" s="96"/>
      <c r="F21" s="96"/>
      <c r="G21" s="91">
        <f>G23+G28+G33</f>
        <v>532692.7</v>
      </c>
      <c r="H21" s="91">
        <f>H23+H28+H33</f>
        <v>524861.3</v>
      </c>
    </row>
    <row r="22" spans="1:8" ht="30">
      <c r="A22" s="83" t="s">
        <v>629</v>
      </c>
      <c r="B22" s="128" t="s">
        <v>204</v>
      </c>
      <c r="C22" s="96" t="s">
        <v>133</v>
      </c>
      <c r="D22" s="96" t="s">
        <v>134</v>
      </c>
      <c r="E22" s="96" t="s">
        <v>630</v>
      </c>
      <c r="F22" s="96"/>
      <c r="G22" s="91">
        <v>319266.9</v>
      </c>
      <c r="H22" s="91">
        <v>311435.5</v>
      </c>
    </row>
    <row r="23" spans="1:8" ht="15">
      <c r="A23" s="79" t="s">
        <v>560</v>
      </c>
      <c r="B23" s="128" t="s">
        <v>204</v>
      </c>
      <c r="C23" s="96" t="s">
        <v>133</v>
      </c>
      <c r="D23" s="96" t="s">
        <v>134</v>
      </c>
      <c r="E23" s="96" t="s">
        <v>592</v>
      </c>
      <c r="F23" s="96"/>
      <c r="G23" s="92">
        <f>G24+G26</f>
        <v>319266.89999999997</v>
      </c>
      <c r="H23" s="92">
        <f>H24+H26</f>
        <v>311435.5</v>
      </c>
    </row>
    <row r="24" spans="1:8" ht="30">
      <c r="A24" s="73" t="s">
        <v>341</v>
      </c>
      <c r="B24" s="128" t="s">
        <v>204</v>
      </c>
      <c r="C24" s="96" t="s">
        <v>133</v>
      </c>
      <c r="D24" s="96" t="s">
        <v>134</v>
      </c>
      <c r="E24" s="96" t="s">
        <v>487</v>
      </c>
      <c r="F24" s="96"/>
      <c r="G24" s="92">
        <f>G25</f>
        <v>30127.3</v>
      </c>
      <c r="H24" s="92">
        <f>H25</f>
        <v>38486.1</v>
      </c>
    </row>
    <row r="25" spans="1:8" ht="30">
      <c r="A25" s="73" t="s">
        <v>97</v>
      </c>
      <c r="B25" s="128" t="s">
        <v>204</v>
      </c>
      <c r="C25" s="96" t="s">
        <v>133</v>
      </c>
      <c r="D25" s="96" t="s">
        <v>134</v>
      </c>
      <c r="E25" s="96" t="s">
        <v>487</v>
      </c>
      <c r="F25" s="96" t="s">
        <v>92</v>
      </c>
      <c r="G25" s="322">
        <v>30127.3</v>
      </c>
      <c r="H25" s="322">
        <v>38486.1</v>
      </c>
    </row>
    <row r="26" spans="1:8" ht="30">
      <c r="A26" s="73" t="s">
        <v>342</v>
      </c>
      <c r="B26" s="128" t="s">
        <v>204</v>
      </c>
      <c r="C26" s="96" t="s">
        <v>133</v>
      </c>
      <c r="D26" s="96" t="s">
        <v>134</v>
      </c>
      <c r="E26" s="96" t="s">
        <v>369</v>
      </c>
      <c r="F26" s="96"/>
      <c r="G26" s="91">
        <f>G27</f>
        <v>289139.6</v>
      </c>
      <c r="H26" s="91">
        <f>H27</f>
        <v>272949.4</v>
      </c>
    </row>
    <row r="27" spans="1:8" ht="30">
      <c r="A27" s="73" t="s">
        <v>97</v>
      </c>
      <c r="B27" s="128" t="s">
        <v>204</v>
      </c>
      <c r="C27" s="96" t="s">
        <v>133</v>
      </c>
      <c r="D27" s="96" t="s">
        <v>134</v>
      </c>
      <c r="E27" s="96" t="s">
        <v>369</v>
      </c>
      <c r="F27" s="96" t="s">
        <v>92</v>
      </c>
      <c r="G27" s="321">
        <v>289139.6</v>
      </c>
      <c r="H27" s="321">
        <v>272949.4</v>
      </c>
    </row>
    <row r="28" spans="1:8" ht="90.75" customHeight="1">
      <c r="A28" s="73" t="s">
        <v>306</v>
      </c>
      <c r="B28" s="128" t="s">
        <v>204</v>
      </c>
      <c r="C28" s="96" t="s">
        <v>133</v>
      </c>
      <c r="D28" s="96" t="s">
        <v>134</v>
      </c>
      <c r="E28" s="106" t="s">
        <v>304</v>
      </c>
      <c r="F28" s="96"/>
      <c r="G28" s="185">
        <f>G29+G31</f>
        <v>206642.7</v>
      </c>
      <c r="H28" s="185">
        <f>H29+H31</f>
        <v>206642.7</v>
      </c>
    </row>
    <row r="29" spans="1:8" ht="105">
      <c r="A29" s="73" t="s">
        <v>101</v>
      </c>
      <c r="B29" s="128" t="s">
        <v>204</v>
      </c>
      <c r="C29" s="96" t="s">
        <v>133</v>
      </c>
      <c r="D29" s="96" t="s">
        <v>134</v>
      </c>
      <c r="E29" s="106" t="s">
        <v>305</v>
      </c>
      <c r="F29" s="96"/>
      <c r="G29" s="91">
        <f>G30</f>
        <v>183519.2</v>
      </c>
      <c r="H29" s="91">
        <f>H30</f>
        <v>183519.2</v>
      </c>
    </row>
    <row r="30" spans="1:8" ht="30">
      <c r="A30" s="73" t="s">
        <v>97</v>
      </c>
      <c r="B30" s="128" t="s">
        <v>204</v>
      </c>
      <c r="C30" s="96" t="s">
        <v>133</v>
      </c>
      <c r="D30" s="96" t="s">
        <v>134</v>
      </c>
      <c r="E30" s="106" t="s">
        <v>305</v>
      </c>
      <c r="F30" s="96" t="s">
        <v>92</v>
      </c>
      <c r="G30" s="322">
        <v>183519.2</v>
      </c>
      <c r="H30" s="322">
        <v>183519.2</v>
      </c>
    </row>
    <row r="31" spans="1:8" ht="15">
      <c r="A31" s="73" t="s">
        <v>374</v>
      </c>
      <c r="B31" s="128" t="s">
        <v>204</v>
      </c>
      <c r="C31" s="96" t="s">
        <v>133</v>
      </c>
      <c r="D31" s="96" t="s">
        <v>134</v>
      </c>
      <c r="E31" s="106" t="s">
        <v>371</v>
      </c>
      <c r="F31" s="96"/>
      <c r="G31" s="310">
        <f>G32</f>
        <v>23123.5</v>
      </c>
      <c r="H31" s="310">
        <f>H32</f>
        <v>23123.5</v>
      </c>
    </row>
    <row r="32" spans="1:8" ht="29.25" customHeight="1">
      <c r="A32" s="73" t="s">
        <v>97</v>
      </c>
      <c r="B32" s="128" t="s">
        <v>204</v>
      </c>
      <c r="C32" s="96" t="s">
        <v>133</v>
      </c>
      <c r="D32" s="96" t="s">
        <v>134</v>
      </c>
      <c r="E32" s="106" t="s">
        <v>371</v>
      </c>
      <c r="F32" s="96" t="s">
        <v>92</v>
      </c>
      <c r="G32" s="322">
        <v>23123.5</v>
      </c>
      <c r="H32" s="322">
        <v>23123.5</v>
      </c>
    </row>
    <row r="33" spans="1:8" ht="15">
      <c r="A33" s="73" t="s">
        <v>373</v>
      </c>
      <c r="B33" s="128" t="s">
        <v>204</v>
      </c>
      <c r="C33" s="96" t="s">
        <v>133</v>
      </c>
      <c r="D33" s="96" t="s">
        <v>134</v>
      </c>
      <c r="E33" s="106" t="s">
        <v>372</v>
      </c>
      <c r="F33" s="96"/>
      <c r="G33" s="310">
        <f>G34</f>
        <v>6783.1</v>
      </c>
      <c r="H33" s="310">
        <f>H34</f>
        <v>6783.1</v>
      </c>
    </row>
    <row r="34" spans="1:8" ht="30">
      <c r="A34" s="73" t="s">
        <v>97</v>
      </c>
      <c r="B34" s="128" t="s">
        <v>204</v>
      </c>
      <c r="C34" s="96" t="s">
        <v>133</v>
      </c>
      <c r="D34" s="96" t="s">
        <v>134</v>
      </c>
      <c r="E34" s="106" t="s">
        <v>372</v>
      </c>
      <c r="F34" s="96" t="s">
        <v>92</v>
      </c>
      <c r="G34" s="322">
        <v>6783.1</v>
      </c>
      <c r="H34" s="322">
        <v>6783.1</v>
      </c>
    </row>
    <row r="35" spans="1:8" ht="15">
      <c r="A35" s="73" t="s">
        <v>339</v>
      </c>
      <c r="B35" s="128" t="s">
        <v>204</v>
      </c>
      <c r="C35" s="96" t="s">
        <v>133</v>
      </c>
      <c r="D35" s="96" t="s">
        <v>138</v>
      </c>
      <c r="E35" s="106"/>
      <c r="F35" s="96"/>
      <c r="G35" s="91">
        <f>G37</f>
        <v>20361.1</v>
      </c>
      <c r="H35" s="91">
        <f>H37</f>
        <v>20361.1</v>
      </c>
    </row>
    <row r="36" spans="1:8" ht="30">
      <c r="A36" s="83" t="s">
        <v>629</v>
      </c>
      <c r="B36" s="128" t="s">
        <v>204</v>
      </c>
      <c r="C36" s="96" t="s">
        <v>133</v>
      </c>
      <c r="D36" s="96" t="s">
        <v>138</v>
      </c>
      <c r="E36" s="106" t="s">
        <v>630</v>
      </c>
      <c r="F36" s="96"/>
      <c r="G36" s="320">
        <v>20361.1</v>
      </c>
      <c r="H36" s="322">
        <v>20361.1</v>
      </c>
    </row>
    <row r="37" spans="1:8" ht="15">
      <c r="A37" s="80" t="s">
        <v>561</v>
      </c>
      <c r="B37" s="128" t="s">
        <v>204</v>
      </c>
      <c r="C37" s="96" t="s">
        <v>133</v>
      </c>
      <c r="D37" s="96" t="s">
        <v>138</v>
      </c>
      <c r="E37" s="96" t="s">
        <v>307</v>
      </c>
      <c r="F37" s="96"/>
      <c r="G37" s="91">
        <f>G38</f>
        <v>20361.1</v>
      </c>
      <c r="H37" s="91">
        <f>H38</f>
        <v>20361.1</v>
      </c>
    </row>
    <row r="38" spans="1:8" ht="30">
      <c r="A38" s="80" t="s">
        <v>333</v>
      </c>
      <c r="B38" s="128" t="s">
        <v>204</v>
      </c>
      <c r="C38" s="96" t="s">
        <v>133</v>
      </c>
      <c r="D38" s="96" t="s">
        <v>138</v>
      </c>
      <c r="E38" s="96" t="s">
        <v>308</v>
      </c>
      <c r="F38" s="96"/>
      <c r="G38" s="99">
        <f>G39</f>
        <v>20361.1</v>
      </c>
      <c r="H38" s="99">
        <f>H39</f>
        <v>20361.1</v>
      </c>
    </row>
    <row r="39" spans="1:8" ht="30">
      <c r="A39" s="73" t="s">
        <v>97</v>
      </c>
      <c r="B39" s="128" t="s">
        <v>204</v>
      </c>
      <c r="C39" s="96" t="s">
        <v>133</v>
      </c>
      <c r="D39" s="96" t="s">
        <v>138</v>
      </c>
      <c r="E39" s="96" t="s">
        <v>308</v>
      </c>
      <c r="F39" s="96" t="s">
        <v>92</v>
      </c>
      <c r="G39" s="320">
        <v>20361.1</v>
      </c>
      <c r="H39" s="322">
        <v>20361.1</v>
      </c>
    </row>
    <row r="40" spans="1:8" ht="15">
      <c r="A40" s="46" t="s">
        <v>66</v>
      </c>
      <c r="B40" s="128" t="s">
        <v>204</v>
      </c>
      <c r="C40" s="97" t="s">
        <v>133</v>
      </c>
      <c r="D40" s="97" t="s">
        <v>131</v>
      </c>
      <c r="E40" s="43"/>
      <c r="F40" s="117"/>
      <c r="G40" s="91">
        <f>G41+G44+G48+G50+G52+G54</f>
        <v>57518.5</v>
      </c>
      <c r="H40" s="91">
        <f>H41+H44+H48+H50+H52+H54</f>
        <v>57523.5</v>
      </c>
    </row>
    <row r="41" spans="1:8" ht="30">
      <c r="A41" s="46" t="s">
        <v>73</v>
      </c>
      <c r="B41" s="128" t="s">
        <v>204</v>
      </c>
      <c r="C41" s="97" t="s">
        <v>133</v>
      </c>
      <c r="D41" s="43" t="s">
        <v>131</v>
      </c>
      <c r="E41" s="43" t="s">
        <v>310</v>
      </c>
      <c r="F41" s="117"/>
      <c r="G41" s="91">
        <f>G42+G43</f>
        <v>6528.1</v>
      </c>
      <c r="H41" s="91">
        <f>H42+H43</f>
        <v>6533.1</v>
      </c>
    </row>
    <row r="42" spans="1:8" ht="60">
      <c r="A42" s="44" t="s">
        <v>85</v>
      </c>
      <c r="B42" s="128" t="s">
        <v>204</v>
      </c>
      <c r="C42" s="97" t="s">
        <v>133</v>
      </c>
      <c r="D42" s="43" t="s">
        <v>131</v>
      </c>
      <c r="E42" s="43" t="s">
        <v>310</v>
      </c>
      <c r="F42" s="100" t="s">
        <v>88</v>
      </c>
      <c r="G42" s="293">
        <v>6485.3</v>
      </c>
      <c r="H42" s="293">
        <v>6490.3</v>
      </c>
    </row>
    <row r="43" spans="1:8" ht="30">
      <c r="A43" s="46" t="s">
        <v>86</v>
      </c>
      <c r="B43" s="128" t="s">
        <v>204</v>
      </c>
      <c r="C43" s="97" t="s">
        <v>133</v>
      </c>
      <c r="D43" s="43" t="s">
        <v>131</v>
      </c>
      <c r="E43" s="43" t="s">
        <v>310</v>
      </c>
      <c r="F43" s="100" t="s">
        <v>89</v>
      </c>
      <c r="G43" s="91">
        <v>42.8</v>
      </c>
      <c r="H43" s="91">
        <v>42.8</v>
      </c>
    </row>
    <row r="44" spans="1:8" ht="60">
      <c r="A44" s="46" t="s">
        <v>72</v>
      </c>
      <c r="B44" s="128" t="s">
        <v>204</v>
      </c>
      <c r="C44" s="97" t="s">
        <v>133</v>
      </c>
      <c r="D44" s="43" t="s">
        <v>131</v>
      </c>
      <c r="E44" s="43" t="s">
        <v>311</v>
      </c>
      <c r="F44" s="118"/>
      <c r="G44" s="91">
        <f>G45+G46+G47</f>
        <v>42815.9</v>
      </c>
      <c r="H44" s="91">
        <f>H45+H46+H47</f>
        <v>42815.9</v>
      </c>
    </row>
    <row r="45" spans="1:8" ht="60">
      <c r="A45" s="44" t="s">
        <v>85</v>
      </c>
      <c r="B45" s="128" t="s">
        <v>204</v>
      </c>
      <c r="C45" s="97" t="s">
        <v>133</v>
      </c>
      <c r="D45" s="97" t="s">
        <v>131</v>
      </c>
      <c r="E45" s="43" t="s">
        <v>311</v>
      </c>
      <c r="F45" s="97" t="s">
        <v>88</v>
      </c>
      <c r="G45" s="293">
        <v>15534.2</v>
      </c>
      <c r="H45" s="293">
        <v>15534.2</v>
      </c>
    </row>
    <row r="46" spans="1:8" ht="30">
      <c r="A46" s="46" t="s">
        <v>86</v>
      </c>
      <c r="B46" s="128" t="s">
        <v>204</v>
      </c>
      <c r="C46" s="97" t="s">
        <v>133</v>
      </c>
      <c r="D46" s="97" t="s">
        <v>131</v>
      </c>
      <c r="E46" s="43" t="s">
        <v>311</v>
      </c>
      <c r="F46" s="97" t="s">
        <v>89</v>
      </c>
      <c r="G46" s="293">
        <v>7084.5</v>
      </c>
      <c r="H46" s="293">
        <v>7084.5</v>
      </c>
    </row>
    <row r="47" spans="1:8" ht="15">
      <c r="A47" s="46" t="s">
        <v>87</v>
      </c>
      <c r="B47" s="128" t="s">
        <v>204</v>
      </c>
      <c r="C47" s="97" t="s">
        <v>133</v>
      </c>
      <c r="D47" s="97" t="s">
        <v>131</v>
      </c>
      <c r="E47" s="43" t="s">
        <v>311</v>
      </c>
      <c r="F47" s="97" t="s">
        <v>90</v>
      </c>
      <c r="G47" s="293">
        <v>20197.2</v>
      </c>
      <c r="H47" s="293">
        <v>20197.2</v>
      </c>
    </row>
    <row r="48" spans="1:8" ht="30">
      <c r="A48" s="84" t="s">
        <v>375</v>
      </c>
      <c r="B48" s="128" t="s">
        <v>204</v>
      </c>
      <c r="C48" s="97" t="s">
        <v>133</v>
      </c>
      <c r="D48" s="97" t="s">
        <v>131</v>
      </c>
      <c r="E48" s="43" t="s">
        <v>494</v>
      </c>
      <c r="F48" s="97"/>
      <c r="G48" s="91">
        <v>100</v>
      </c>
      <c r="H48" s="91">
        <v>100</v>
      </c>
    </row>
    <row r="49" spans="1:8" ht="60">
      <c r="A49" s="44" t="s">
        <v>85</v>
      </c>
      <c r="B49" s="128" t="s">
        <v>204</v>
      </c>
      <c r="C49" s="97" t="s">
        <v>133</v>
      </c>
      <c r="D49" s="97" t="s">
        <v>131</v>
      </c>
      <c r="E49" s="43" t="s">
        <v>494</v>
      </c>
      <c r="F49" s="97" t="s">
        <v>88</v>
      </c>
      <c r="G49" s="91">
        <v>100</v>
      </c>
      <c r="H49" s="91">
        <v>100</v>
      </c>
    </row>
    <row r="50" spans="1:8" ht="30">
      <c r="A50" s="198" t="s">
        <v>238</v>
      </c>
      <c r="B50" s="128" t="s">
        <v>204</v>
      </c>
      <c r="C50" s="97" t="s">
        <v>133</v>
      </c>
      <c r="D50" s="97" t="s">
        <v>131</v>
      </c>
      <c r="E50" s="43" t="s">
        <v>493</v>
      </c>
      <c r="F50" s="97"/>
      <c r="G50" s="91">
        <v>100</v>
      </c>
      <c r="H50" s="91">
        <v>100</v>
      </c>
    </row>
    <row r="51" spans="1:8" ht="60">
      <c r="A51" s="44" t="s">
        <v>85</v>
      </c>
      <c r="B51" s="128" t="s">
        <v>204</v>
      </c>
      <c r="C51" s="97" t="s">
        <v>133</v>
      </c>
      <c r="D51" s="97" t="s">
        <v>131</v>
      </c>
      <c r="E51" s="43" t="s">
        <v>493</v>
      </c>
      <c r="F51" s="97" t="s">
        <v>88</v>
      </c>
      <c r="G51" s="91">
        <v>100</v>
      </c>
      <c r="H51" s="91">
        <v>100</v>
      </c>
    </row>
    <row r="52" spans="1:8" ht="15">
      <c r="A52" s="44" t="s">
        <v>349</v>
      </c>
      <c r="B52" s="128" t="s">
        <v>204</v>
      </c>
      <c r="C52" s="97" t="s">
        <v>133</v>
      </c>
      <c r="D52" s="97" t="s">
        <v>131</v>
      </c>
      <c r="E52" s="43" t="s">
        <v>496</v>
      </c>
      <c r="F52" s="97"/>
      <c r="G52" s="91">
        <f>G53</f>
        <v>7894.7</v>
      </c>
      <c r="H52" s="91">
        <f>H53</f>
        <v>7894.7</v>
      </c>
    </row>
    <row r="53" spans="1:8" ht="30">
      <c r="A53" s="44" t="s">
        <v>97</v>
      </c>
      <c r="B53" s="128" t="s">
        <v>204</v>
      </c>
      <c r="C53" s="97" t="s">
        <v>133</v>
      </c>
      <c r="D53" s="97" t="s">
        <v>131</v>
      </c>
      <c r="E53" s="43" t="s">
        <v>496</v>
      </c>
      <c r="F53" s="97" t="s">
        <v>92</v>
      </c>
      <c r="G53" s="91">
        <v>7894.7</v>
      </c>
      <c r="H53" s="91">
        <v>7894.7</v>
      </c>
    </row>
    <row r="54" spans="1:8" ht="30">
      <c r="A54" s="44" t="s">
        <v>504</v>
      </c>
      <c r="B54" s="128" t="s">
        <v>204</v>
      </c>
      <c r="C54" s="97" t="s">
        <v>133</v>
      </c>
      <c r="D54" s="97" t="s">
        <v>131</v>
      </c>
      <c r="E54" s="43" t="s">
        <v>495</v>
      </c>
      <c r="F54" s="97"/>
      <c r="G54" s="91">
        <f>G55</f>
        <v>79.8</v>
      </c>
      <c r="H54" s="91">
        <f>H55</f>
        <v>79.8</v>
      </c>
    </row>
    <row r="55" spans="1:8" ht="30">
      <c r="A55" s="44" t="s">
        <v>97</v>
      </c>
      <c r="B55" s="128" t="s">
        <v>204</v>
      </c>
      <c r="C55" s="97" t="s">
        <v>133</v>
      </c>
      <c r="D55" s="97" t="s">
        <v>131</v>
      </c>
      <c r="E55" s="43" t="s">
        <v>495</v>
      </c>
      <c r="F55" s="97" t="s">
        <v>92</v>
      </c>
      <c r="G55" s="91">
        <v>79.8</v>
      </c>
      <c r="H55" s="91">
        <v>79.8</v>
      </c>
    </row>
    <row r="56" spans="1:8" ht="15">
      <c r="A56" s="165" t="s">
        <v>196</v>
      </c>
      <c r="B56" s="184" t="s">
        <v>204</v>
      </c>
      <c r="C56" s="167">
        <v>10</v>
      </c>
      <c r="D56" s="43"/>
      <c r="E56" s="96"/>
      <c r="F56" s="96"/>
      <c r="G56" s="179">
        <f>G57</f>
        <v>14639.8</v>
      </c>
      <c r="H56" s="179">
        <f>H57</f>
        <v>15199.300000000001</v>
      </c>
    </row>
    <row r="57" spans="1:8" ht="15">
      <c r="A57" s="73" t="s">
        <v>102</v>
      </c>
      <c r="B57" s="128" t="s">
        <v>204</v>
      </c>
      <c r="C57" s="71">
        <v>10</v>
      </c>
      <c r="D57" s="43" t="s">
        <v>136</v>
      </c>
      <c r="E57" s="97"/>
      <c r="F57" s="96"/>
      <c r="G57" s="92">
        <f>G58+G61</f>
        <v>14639.8</v>
      </c>
      <c r="H57" s="92">
        <f>H58+H61</f>
        <v>15199.300000000001</v>
      </c>
    </row>
    <row r="58" spans="1:8" ht="30">
      <c r="A58" s="46" t="s">
        <v>318</v>
      </c>
      <c r="B58" s="128" t="s">
        <v>204</v>
      </c>
      <c r="C58" s="43" t="s">
        <v>319</v>
      </c>
      <c r="D58" s="43" t="s">
        <v>136</v>
      </c>
      <c r="E58" s="97" t="s">
        <v>320</v>
      </c>
      <c r="F58" s="118"/>
      <c r="G58" s="92">
        <f>G59</f>
        <v>3094.9</v>
      </c>
      <c r="H58" s="92">
        <f>H59</f>
        <v>3192.6</v>
      </c>
    </row>
    <row r="59" spans="1:8" ht="15">
      <c r="A59" s="46" t="s">
        <v>77</v>
      </c>
      <c r="B59" s="128" t="s">
        <v>204</v>
      </c>
      <c r="C59" s="43" t="s">
        <v>319</v>
      </c>
      <c r="D59" s="43" t="s">
        <v>136</v>
      </c>
      <c r="E59" s="97" t="s">
        <v>377</v>
      </c>
      <c r="F59" s="118"/>
      <c r="G59" s="92">
        <f>G60</f>
        <v>3094.9</v>
      </c>
      <c r="H59" s="92">
        <f>H60</f>
        <v>3192.6</v>
      </c>
    </row>
    <row r="60" spans="1:8" ht="30">
      <c r="A60" s="73" t="s">
        <v>97</v>
      </c>
      <c r="B60" s="128" t="s">
        <v>204</v>
      </c>
      <c r="C60" s="43">
        <v>10</v>
      </c>
      <c r="D60" s="43" t="s">
        <v>136</v>
      </c>
      <c r="E60" s="97">
        <v>3102026510</v>
      </c>
      <c r="F60" s="43" t="s">
        <v>92</v>
      </c>
      <c r="G60" s="295">
        <v>3094.9</v>
      </c>
      <c r="H60" s="293">
        <v>3192.6</v>
      </c>
    </row>
    <row r="61" spans="1:8" ht="45">
      <c r="A61" s="191" t="s">
        <v>326</v>
      </c>
      <c r="B61" s="128" t="s">
        <v>204</v>
      </c>
      <c r="C61" s="70">
        <v>10</v>
      </c>
      <c r="D61" s="43" t="s">
        <v>136</v>
      </c>
      <c r="E61" s="97" t="s">
        <v>327</v>
      </c>
      <c r="F61" s="71"/>
      <c r="G61" s="92">
        <f>G62+G64+G66</f>
        <v>11544.9</v>
      </c>
      <c r="H61" s="92">
        <f>H62+H64+H66</f>
        <v>12006.7</v>
      </c>
    </row>
    <row r="62" spans="1:8" ht="15">
      <c r="A62" s="73" t="s">
        <v>350</v>
      </c>
      <c r="B62" s="128" t="s">
        <v>204</v>
      </c>
      <c r="C62" s="71">
        <v>10</v>
      </c>
      <c r="D62" s="43" t="s">
        <v>136</v>
      </c>
      <c r="E62" s="97" t="s">
        <v>269</v>
      </c>
      <c r="F62" s="71"/>
      <c r="G62" s="92">
        <f>G63</f>
        <v>4468.7</v>
      </c>
      <c r="H62" s="92">
        <f>H63</f>
        <v>4647.4</v>
      </c>
    </row>
    <row r="63" spans="1:8" ht="15">
      <c r="A63" s="73" t="s">
        <v>427</v>
      </c>
      <c r="B63" s="128" t="s">
        <v>204</v>
      </c>
      <c r="C63" s="43">
        <v>10</v>
      </c>
      <c r="D63" s="43" t="s">
        <v>136</v>
      </c>
      <c r="E63" s="97" t="s">
        <v>269</v>
      </c>
      <c r="F63" s="71">
        <v>300</v>
      </c>
      <c r="G63" s="92">
        <v>4468.7</v>
      </c>
      <c r="H63" s="92">
        <v>4647.4</v>
      </c>
    </row>
    <row r="64" spans="1:8" ht="15">
      <c r="A64" s="73" t="s">
        <v>351</v>
      </c>
      <c r="B64" s="128" t="s">
        <v>204</v>
      </c>
      <c r="C64" s="70">
        <v>10</v>
      </c>
      <c r="D64" s="43" t="s">
        <v>136</v>
      </c>
      <c r="E64" s="97" t="s">
        <v>270</v>
      </c>
      <c r="F64" s="71"/>
      <c r="G64" s="92">
        <f>G65</f>
        <v>1844.8</v>
      </c>
      <c r="H64" s="92">
        <f>H65</f>
        <v>1918.5</v>
      </c>
    </row>
    <row r="65" spans="1:8" ht="15">
      <c r="A65" s="73" t="s">
        <v>427</v>
      </c>
      <c r="B65" s="128" t="s">
        <v>204</v>
      </c>
      <c r="C65" s="70">
        <v>10</v>
      </c>
      <c r="D65" s="43" t="s">
        <v>136</v>
      </c>
      <c r="E65" s="97" t="s">
        <v>270</v>
      </c>
      <c r="F65" s="71">
        <v>300</v>
      </c>
      <c r="G65" s="92">
        <v>1844.8</v>
      </c>
      <c r="H65" s="92">
        <v>1918.5</v>
      </c>
    </row>
    <row r="66" spans="1:8" ht="15">
      <c r="A66" s="73" t="s">
        <v>352</v>
      </c>
      <c r="B66" s="128" t="s">
        <v>204</v>
      </c>
      <c r="C66" s="70">
        <v>10</v>
      </c>
      <c r="D66" s="43" t="s">
        <v>136</v>
      </c>
      <c r="E66" s="97" t="s">
        <v>271</v>
      </c>
      <c r="F66" s="71"/>
      <c r="G66" s="92">
        <f>G67</f>
        <v>5231.4</v>
      </c>
      <c r="H66" s="92">
        <f>H67</f>
        <v>5440.8</v>
      </c>
    </row>
    <row r="67" spans="1:8" ht="15">
      <c r="A67" s="73" t="s">
        <v>427</v>
      </c>
      <c r="B67" s="128" t="s">
        <v>204</v>
      </c>
      <c r="C67" s="70">
        <v>10</v>
      </c>
      <c r="D67" s="43" t="s">
        <v>136</v>
      </c>
      <c r="E67" s="97" t="s">
        <v>271</v>
      </c>
      <c r="F67" s="71">
        <v>300</v>
      </c>
      <c r="G67" s="295">
        <v>5231.4</v>
      </c>
      <c r="H67" s="295">
        <v>5440.8</v>
      </c>
    </row>
    <row r="68" spans="1:8" ht="15.75">
      <c r="A68" s="437" t="s">
        <v>612</v>
      </c>
      <c r="B68" s="438"/>
      <c r="C68" s="438"/>
      <c r="D68" s="438"/>
      <c r="E68" s="438"/>
      <c r="F68" s="438"/>
      <c r="G68" s="365">
        <f aca="true" t="shared" si="0" ref="G68:H71">G69</f>
        <v>2273.7</v>
      </c>
      <c r="H68" s="365">
        <f t="shared" si="0"/>
        <v>2334.2999999999997</v>
      </c>
    </row>
    <row r="69" spans="1:8" ht="14.25">
      <c r="A69" s="165" t="s">
        <v>118</v>
      </c>
      <c r="B69" s="227">
        <v>170</v>
      </c>
      <c r="C69" s="228" t="s">
        <v>132</v>
      </c>
      <c r="D69" s="229"/>
      <c r="E69" s="229"/>
      <c r="F69" s="229"/>
      <c r="G69" s="366">
        <f t="shared" si="0"/>
        <v>2273.7</v>
      </c>
      <c r="H69" s="366">
        <f t="shared" si="0"/>
        <v>2334.2999999999997</v>
      </c>
    </row>
    <row r="70" spans="1:8" ht="15">
      <c r="A70" s="79" t="s">
        <v>192</v>
      </c>
      <c r="B70" s="226">
        <v>170</v>
      </c>
      <c r="C70" s="96" t="s">
        <v>132</v>
      </c>
      <c r="D70" s="96" t="s">
        <v>84</v>
      </c>
      <c r="E70" s="223"/>
      <c r="F70" s="223"/>
      <c r="G70" s="367">
        <f t="shared" si="0"/>
        <v>2273.7</v>
      </c>
      <c r="H70" s="367">
        <f t="shared" si="0"/>
        <v>2334.2999999999997</v>
      </c>
    </row>
    <row r="71" spans="1:8" ht="15.75">
      <c r="A71" s="47" t="s">
        <v>37</v>
      </c>
      <c r="B71" s="172" t="s">
        <v>8</v>
      </c>
      <c r="C71" s="96" t="s">
        <v>132</v>
      </c>
      <c r="D71" s="96" t="s">
        <v>84</v>
      </c>
      <c r="E71" s="96" t="s">
        <v>285</v>
      </c>
      <c r="F71" s="96"/>
      <c r="G71" s="327">
        <f t="shared" si="0"/>
        <v>2273.7</v>
      </c>
      <c r="H71" s="327">
        <f t="shared" si="0"/>
        <v>2334.2999999999997</v>
      </c>
    </row>
    <row r="72" spans="1:8" ht="19.5" customHeight="1">
      <c r="A72" s="46" t="s">
        <v>120</v>
      </c>
      <c r="B72" s="172" t="s">
        <v>8</v>
      </c>
      <c r="C72" s="96" t="s">
        <v>132</v>
      </c>
      <c r="D72" s="96" t="s">
        <v>84</v>
      </c>
      <c r="E72" s="96" t="s">
        <v>287</v>
      </c>
      <c r="F72" s="96"/>
      <c r="G72" s="327">
        <f>SUM(G73:G75)</f>
        <v>2273.7</v>
      </c>
      <c r="H72" s="327">
        <f>SUM(H73:H75)</f>
        <v>2334.2999999999997</v>
      </c>
    </row>
    <row r="73" spans="1:8" ht="27.75" customHeight="1">
      <c r="A73" s="44" t="s">
        <v>85</v>
      </c>
      <c r="B73" s="172" t="s">
        <v>8</v>
      </c>
      <c r="C73" s="96" t="s">
        <v>132</v>
      </c>
      <c r="D73" s="96" t="s">
        <v>84</v>
      </c>
      <c r="E73" s="96" t="s">
        <v>287</v>
      </c>
      <c r="F73" s="96" t="s">
        <v>88</v>
      </c>
      <c r="G73" s="293">
        <v>2065.5</v>
      </c>
      <c r="H73" s="293">
        <v>2086.1</v>
      </c>
    </row>
    <row r="74" spans="1:8" ht="27.75" customHeight="1">
      <c r="A74" s="46" t="s">
        <v>86</v>
      </c>
      <c r="B74" s="172" t="s">
        <v>8</v>
      </c>
      <c r="C74" s="96" t="s">
        <v>132</v>
      </c>
      <c r="D74" s="96" t="s">
        <v>84</v>
      </c>
      <c r="E74" s="96" t="s">
        <v>287</v>
      </c>
      <c r="F74" s="96" t="s">
        <v>89</v>
      </c>
      <c r="G74" s="293">
        <v>110</v>
      </c>
      <c r="H74" s="293">
        <v>150</v>
      </c>
    </row>
    <row r="75" spans="1:8" ht="21" customHeight="1">
      <c r="A75" s="46" t="s">
        <v>87</v>
      </c>
      <c r="B75" s="172" t="s">
        <v>8</v>
      </c>
      <c r="C75" s="96" t="s">
        <v>132</v>
      </c>
      <c r="D75" s="96" t="s">
        <v>84</v>
      </c>
      <c r="E75" s="96" t="s">
        <v>287</v>
      </c>
      <c r="F75" s="96" t="s">
        <v>90</v>
      </c>
      <c r="G75" s="293">
        <v>98.2</v>
      </c>
      <c r="H75" s="293">
        <v>98.2</v>
      </c>
    </row>
    <row r="76" spans="1:8" ht="21.75" customHeight="1">
      <c r="A76" s="439" t="s">
        <v>613</v>
      </c>
      <c r="B76" s="439"/>
      <c r="C76" s="436"/>
      <c r="D76" s="436"/>
      <c r="E76" s="436"/>
      <c r="F76" s="436"/>
      <c r="G76" s="301">
        <f>G77+G131+G144+G157+G169+G174+G189+G198+G203+G211</f>
        <v>387284.07000000007</v>
      </c>
      <c r="H76" s="301">
        <f>H77+H131+H144+H157+H169+H174+H189+H198+H203+H211</f>
        <v>393196.5</v>
      </c>
    </row>
    <row r="77" spans="1:8" ht="21.75" customHeight="1">
      <c r="A77" s="165" t="s">
        <v>118</v>
      </c>
      <c r="B77" s="180" t="s">
        <v>205</v>
      </c>
      <c r="C77" s="168" t="s">
        <v>132</v>
      </c>
      <c r="D77" s="98"/>
      <c r="E77" s="96"/>
      <c r="F77" s="96"/>
      <c r="G77" s="183">
        <f>G78+G91+G95+G99</f>
        <v>57990.27</v>
      </c>
      <c r="H77" s="183">
        <f>H78+H91+H95+H99</f>
        <v>60226.899999999994</v>
      </c>
    </row>
    <row r="78" spans="1:8" ht="29.25" customHeight="1">
      <c r="A78" s="46" t="s">
        <v>121</v>
      </c>
      <c r="B78" s="172" t="s">
        <v>205</v>
      </c>
      <c r="C78" s="96" t="s">
        <v>132</v>
      </c>
      <c r="D78" s="96" t="s">
        <v>136</v>
      </c>
      <c r="E78" s="194"/>
      <c r="F78" s="96"/>
      <c r="G78" s="174">
        <f>G84+G79+G82</f>
        <v>20189.999999999996</v>
      </c>
      <c r="H78" s="174">
        <f>H84+H79+H82</f>
        <v>21700.699999999997</v>
      </c>
    </row>
    <row r="79" spans="1:8" ht="105" customHeight="1">
      <c r="A79" s="191" t="s">
        <v>345</v>
      </c>
      <c r="B79" s="172" t="s">
        <v>205</v>
      </c>
      <c r="C79" s="96" t="s">
        <v>132</v>
      </c>
      <c r="D79" s="96" t="s">
        <v>136</v>
      </c>
      <c r="E79" s="43" t="s">
        <v>304</v>
      </c>
      <c r="F79" s="96"/>
      <c r="G79" s="91">
        <f>G80</f>
        <v>462.6</v>
      </c>
      <c r="H79" s="91">
        <f>H80</f>
        <v>480.6</v>
      </c>
    </row>
    <row r="80" spans="1:8" ht="20.25" customHeight="1">
      <c r="A80" s="191" t="s">
        <v>123</v>
      </c>
      <c r="B80" s="172" t="s">
        <v>205</v>
      </c>
      <c r="C80" s="96" t="s">
        <v>132</v>
      </c>
      <c r="D80" s="96" t="s">
        <v>136</v>
      </c>
      <c r="E80" s="43" t="s">
        <v>543</v>
      </c>
      <c r="F80" s="96"/>
      <c r="G80" s="91">
        <f>G81</f>
        <v>462.6</v>
      </c>
      <c r="H80" s="91">
        <f>H81</f>
        <v>480.6</v>
      </c>
    </row>
    <row r="81" spans="1:8" ht="60">
      <c r="A81" s="191" t="s">
        <v>85</v>
      </c>
      <c r="B81" s="172" t="s">
        <v>205</v>
      </c>
      <c r="C81" s="96" t="s">
        <v>132</v>
      </c>
      <c r="D81" s="96" t="s">
        <v>136</v>
      </c>
      <c r="E81" s="43" t="s">
        <v>543</v>
      </c>
      <c r="F81" s="96" t="s">
        <v>88</v>
      </c>
      <c r="G81" s="293">
        <v>462.6</v>
      </c>
      <c r="H81" s="293">
        <v>480.6</v>
      </c>
    </row>
    <row r="82" spans="1:8" ht="30">
      <c r="A82" s="46" t="s">
        <v>394</v>
      </c>
      <c r="B82" s="172" t="s">
        <v>205</v>
      </c>
      <c r="C82" s="96" t="s">
        <v>132</v>
      </c>
      <c r="D82" s="96" t="s">
        <v>136</v>
      </c>
      <c r="E82" s="96" t="s">
        <v>393</v>
      </c>
      <c r="F82" s="96"/>
      <c r="G82" s="91">
        <f>G83</f>
        <v>5</v>
      </c>
      <c r="H82" s="91">
        <f>H83</f>
        <v>5.2</v>
      </c>
    </row>
    <row r="83" spans="1:8" ht="60">
      <c r="A83" s="191" t="s">
        <v>85</v>
      </c>
      <c r="B83" s="172" t="s">
        <v>205</v>
      </c>
      <c r="C83" s="96" t="s">
        <v>132</v>
      </c>
      <c r="D83" s="96" t="s">
        <v>136</v>
      </c>
      <c r="E83" s="96" t="s">
        <v>393</v>
      </c>
      <c r="F83" s="96" t="s">
        <v>88</v>
      </c>
      <c r="G83" s="91">
        <v>5</v>
      </c>
      <c r="H83" s="91">
        <v>5.2</v>
      </c>
    </row>
    <row r="84" spans="1:8" ht="15.75">
      <c r="A84" s="47" t="s">
        <v>37</v>
      </c>
      <c r="B84" s="172" t="s">
        <v>205</v>
      </c>
      <c r="C84" s="96" t="s">
        <v>132</v>
      </c>
      <c r="D84" s="96" t="s">
        <v>136</v>
      </c>
      <c r="E84" s="96" t="s">
        <v>285</v>
      </c>
      <c r="F84" s="116"/>
      <c r="G84" s="303">
        <f>G85+G89</f>
        <v>19722.399999999998</v>
      </c>
      <c r="H84" s="303">
        <f>H85+H89</f>
        <v>21214.899999999998</v>
      </c>
    </row>
    <row r="85" spans="1:8" ht="15.75">
      <c r="A85" s="46" t="s">
        <v>120</v>
      </c>
      <c r="B85" s="172" t="s">
        <v>205</v>
      </c>
      <c r="C85" s="96" t="s">
        <v>132</v>
      </c>
      <c r="D85" s="96" t="s">
        <v>136</v>
      </c>
      <c r="E85" s="96" t="s">
        <v>287</v>
      </c>
      <c r="F85" s="116"/>
      <c r="G85" s="299">
        <f>SUM(G86:G88)</f>
        <v>19259.8</v>
      </c>
      <c r="H85" s="299">
        <f>SUM(H86:H88)</f>
        <v>20734.3</v>
      </c>
    </row>
    <row r="86" spans="1:8" ht="60">
      <c r="A86" s="44" t="s">
        <v>85</v>
      </c>
      <c r="B86" s="172" t="s">
        <v>205</v>
      </c>
      <c r="C86" s="96" t="s">
        <v>132</v>
      </c>
      <c r="D86" s="96" t="s">
        <v>136</v>
      </c>
      <c r="E86" s="96" t="s">
        <v>287</v>
      </c>
      <c r="F86" s="96" t="s">
        <v>88</v>
      </c>
      <c r="G86" s="293">
        <v>14033.5</v>
      </c>
      <c r="H86" s="293">
        <v>14178.8</v>
      </c>
    </row>
    <row r="87" spans="1:8" ht="30.75" customHeight="1">
      <c r="A87" s="46" t="s">
        <v>86</v>
      </c>
      <c r="B87" s="172" t="s">
        <v>205</v>
      </c>
      <c r="C87" s="96" t="s">
        <v>132</v>
      </c>
      <c r="D87" s="96" t="s">
        <v>136</v>
      </c>
      <c r="E87" s="96" t="s">
        <v>287</v>
      </c>
      <c r="F87" s="96" t="s">
        <v>89</v>
      </c>
      <c r="G87" s="293">
        <v>5141.3</v>
      </c>
      <c r="H87" s="293">
        <v>6470.5</v>
      </c>
    </row>
    <row r="88" spans="1:8" ht="15.75">
      <c r="A88" s="46" t="s">
        <v>87</v>
      </c>
      <c r="B88" s="172" t="s">
        <v>205</v>
      </c>
      <c r="C88" s="96" t="s">
        <v>132</v>
      </c>
      <c r="D88" s="96" t="s">
        <v>136</v>
      </c>
      <c r="E88" s="96" t="s">
        <v>287</v>
      </c>
      <c r="F88" s="96" t="s">
        <v>90</v>
      </c>
      <c r="G88" s="293">
        <v>85</v>
      </c>
      <c r="H88" s="293">
        <v>85</v>
      </c>
    </row>
    <row r="89" spans="1:8" ht="30">
      <c r="A89" s="79" t="s">
        <v>122</v>
      </c>
      <c r="B89" s="172" t="s">
        <v>205</v>
      </c>
      <c r="C89" s="96" t="s">
        <v>132</v>
      </c>
      <c r="D89" s="96" t="s">
        <v>136</v>
      </c>
      <c r="E89" s="96" t="s">
        <v>288</v>
      </c>
      <c r="F89" s="96"/>
      <c r="G89" s="91">
        <f>G90</f>
        <v>462.6</v>
      </c>
      <c r="H89" s="91">
        <f>H90</f>
        <v>480.6</v>
      </c>
    </row>
    <row r="90" spans="1:8" ht="61.5" customHeight="1">
      <c r="A90" s="44" t="s">
        <v>85</v>
      </c>
      <c r="B90" s="172" t="s">
        <v>205</v>
      </c>
      <c r="C90" s="96" t="s">
        <v>132</v>
      </c>
      <c r="D90" s="96" t="s">
        <v>136</v>
      </c>
      <c r="E90" s="96" t="s">
        <v>288</v>
      </c>
      <c r="F90" s="96" t="s">
        <v>88</v>
      </c>
      <c r="G90" s="293">
        <v>462.6</v>
      </c>
      <c r="H90" s="293">
        <v>480.6</v>
      </c>
    </row>
    <row r="91" spans="1:8" ht="15.75">
      <c r="A91" s="44" t="s">
        <v>329</v>
      </c>
      <c r="B91" s="172" t="s">
        <v>205</v>
      </c>
      <c r="C91" s="96" t="s">
        <v>132</v>
      </c>
      <c r="D91" s="96" t="s">
        <v>140</v>
      </c>
      <c r="E91" s="96"/>
      <c r="F91" s="96"/>
      <c r="G91" s="91">
        <f>G92</f>
        <v>6.8</v>
      </c>
      <c r="H91" s="91">
        <f>H92</f>
        <v>78.2</v>
      </c>
    </row>
    <row r="92" spans="1:8" ht="15.75">
      <c r="A92" s="47" t="s">
        <v>37</v>
      </c>
      <c r="B92" s="172" t="s">
        <v>205</v>
      </c>
      <c r="C92" s="96" t="s">
        <v>132</v>
      </c>
      <c r="D92" s="96" t="s">
        <v>140</v>
      </c>
      <c r="E92" s="96" t="s">
        <v>285</v>
      </c>
      <c r="F92" s="96"/>
      <c r="G92" s="250">
        <f>G93</f>
        <v>6.8</v>
      </c>
      <c r="H92" s="250">
        <f>H93</f>
        <v>78.2</v>
      </c>
    </row>
    <row r="93" spans="1:8" ht="43.5" customHeight="1">
      <c r="A93" s="44" t="s">
        <v>330</v>
      </c>
      <c r="B93" s="172" t="s">
        <v>205</v>
      </c>
      <c r="C93" s="96" t="s">
        <v>132</v>
      </c>
      <c r="D93" s="96" t="s">
        <v>140</v>
      </c>
      <c r="E93" s="96" t="s">
        <v>331</v>
      </c>
      <c r="F93" s="96"/>
      <c r="G93" s="91">
        <f aca="true" t="shared" si="1" ref="G93:H95">G94</f>
        <v>6.8</v>
      </c>
      <c r="H93" s="91">
        <f t="shared" si="1"/>
        <v>78.2</v>
      </c>
    </row>
    <row r="94" spans="1:8" ht="30">
      <c r="A94" s="46" t="s">
        <v>86</v>
      </c>
      <c r="B94" s="172" t="s">
        <v>205</v>
      </c>
      <c r="C94" s="96" t="s">
        <v>132</v>
      </c>
      <c r="D94" s="96" t="s">
        <v>140</v>
      </c>
      <c r="E94" s="96" t="s">
        <v>331</v>
      </c>
      <c r="F94" s="96" t="s">
        <v>89</v>
      </c>
      <c r="G94" s="91">
        <v>6.8</v>
      </c>
      <c r="H94" s="91">
        <v>78.2</v>
      </c>
    </row>
    <row r="95" spans="1:8" ht="15.75">
      <c r="A95" s="80" t="s">
        <v>124</v>
      </c>
      <c r="B95" s="172" t="s">
        <v>205</v>
      </c>
      <c r="C95" s="96" t="s">
        <v>132</v>
      </c>
      <c r="D95" s="96" t="s">
        <v>91</v>
      </c>
      <c r="E95" s="96"/>
      <c r="F95" s="96"/>
      <c r="G95" s="91">
        <f t="shared" si="1"/>
        <v>4086.4</v>
      </c>
      <c r="H95" s="91">
        <f t="shared" si="1"/>
        <v>4086.4</v>
      </c>
    </row>
    <row r="96" spans="1:8" ht="15.75">
      <c r="A96" s="47" t="s">
        <v>37</v>
      </c>
      <c r="B96" s="172" t="s">
        <v>205</v>
      </c>
      <c r="C96" s="96" t="s">
        <v>132</v>
      </c>
      <c r="D96" s="96" t="s">
        <v>91</v>
      </c>
      <c r="E96" s="96" t="s">
        <v>285</v>
      </c>
      <c r="F96" s="96"/>
      <c r="G96" s="91">
        <f>G97</f>
        <v>4086.4</v>
      </c>
      <c r="H96" s="91">
        <f>H97</f>
        <v>4086.4</v>
      </c>
    </row>
    <row r="97" spans="1:8" ht="19.5" customHeight="1">
      <c r="A97" s="80" t="s">
        <v>193</v>
      </c>
      <c r="B97" s="172" t="s">
        <v>205</v>
      </c>
      <c r="C97" s="96" t="s">
        <v>132</v>
      </c>
      <c r="D97" s="96" t="s">
        <v>91</v>
      </c>
      <c r="E97" s="96" t="s">
        <v>289</v>
      </c>
      <c r="F97" s="96"/>
      <c r="G97" s="185">
        <f>G98</f>
        <v>4086.4</v>
      </c>
      <c r="H97" s="185">
        <f>H98</f>
        <v>4086.4</v>
      </c>
    </row>
    <row r="98" spans="1:8" ht="17.25" customHeight="1">
      <c r="A98" s="46" t="s">
        <v>87</v>
      </c>
      <c r="B98" s="172" t="s">
        <v>205</v>
      </c>
      <c r="C98" s="96" t="s">
        <v>132</v>
      </c>
      <c r="D98" s="96" t="s">
        <v>91</v>
      </c>
      <c r="E98" s="96" t="s">
        <v>289</v>
      </c>
      <c r="F98" s="96" t="s">
        <v>90</v>
      </c>
      <c r="G98" s="185">
        <v>4086.4</v>
      </c>
      <c r="H98" s="185">
        <v>4086.4</v>
      </c>
    </row>
    <row r="99" spans="1:8" ht="20.25" customHeight="1">
      <c r="A99" s="79" t="s">
        <v>192</v>
      </c>
      <c r="B99" s="172" t="s">
        <v>205</v>
      </c>
      <c r="C99" s="96" t="s">
        <v>132</v>
      </c>
      <c r="D99" s="96" t="s">
        <v>84</v>
      </c>
      <c r="E99" s="96"/>
      <c r="F99" s="96"/>
      <c r="G99" s="174">
        <f>G109+G107+G100+G103</f>
        <v>33707.07</v>
      </c>
      <c r="H99" s="174">
        <f>H109+H107+H100+H103</f>
        <v>34361.59999999999</v>
      </c>
    </row>
    <row r="100" spans="1:8" ht="45">
      <c r="A100" s="74" t="s">
        <v>326</v>
      </c>
      <c r="B100" s="172" t="s">
        <v>205</v>
      </c>
      <c r="C100" s="96" t="s">
        <v>132</v>
      </c>
      <c r="D100" s="43" t="s">
        <v>84</v>
      </c>
      <c r="E100" s="97" t="s">
        <v>327</v>
      </c>
      <c r="F100" s="96"/>
      <c r="G100" s="91">
        <f>G101</f>
        <v>1415.7</v>
      </c>
      <c r="H100" s="91">
        <f>H101</f>
        <v>1470.5</v>
      </c>
    </row>
    <row r="101" spans="1:8" ht="30" customHeight="1">
      <c r="A101" s="82" t="s">
        <v>215</v>
      </c>
      <c r="B101" s="172" t="s">
        <v>205</v>
      </c>
      <c r="C101" s="96" t="s">
        <v>132</v>
      </c>
      <c r="D101" s="96" t="s">
        <v>84</v>
      </c>
      <c r="E101" s="96" t="s">
        <v>328</v>
      </c>
      <c r="F101" s="96"/>
      <c r="G101" s="91">
        <f>G102</f>
        <v>1415.7</v>
      </c>
      <c r="H101" s="91">
        <f>H102</f>
        <v>1470.5</v>
      </c>
    </row>
    <row r="102" spans="1:8" ht="60">
      <c r="A102" s="44" t="s">
        <v>85</v>
      </c>
      <c r="B102" s="172" t="s">
        <v>205</v>
      </c>
      <c r="C102" s="96" t="s">
        <v>132</v>
      </c>
      <c r="D102" s="96" t="s">
        <v>84</v>
      </c>
      <c r="E102" s="96" t="s">
        <v>328</v>
      </c>
      <c r="F102" s="96" t="s">
        <v>88</v>
      </c>
      <c r="G102" s="293">
        <v>1415.7</v>
      </c>
      <c r="H102" s="293">
        <v>1470.5</v>
      </c>
    </row>
    <row r="103" spans="1:8" ht="30">
      <c r="A103" s="79" t="s">
        <v>296</v>
      </c>
      <c r="B103" s="172" t="s">
        <v>205</v>
      </c>
      <c r="C103" s="96" t="s">
        <v>132</v>
      </c>
      <c r="D103" s="96" t="s">
        <v>84</v>
      </c>
      <c r="E103" s="96" t="s">
        <v>294</v>
      </c>
      <c r="F103" s="96"/>
      <c r="G103" s="91">
        <f>G104</f>
        <v>697.8</v>
      </c>
      <c r="H103" s="91">
        <f>H104</f>
        <v>703.2</v>
      </c>
    </row>
    <row r="104" spans="1:8" ht="30">
      <c r="A104" s="79" t="s">
        <v>297</v>
      </c>
      <c r="B104" s="172" t="s">
        <v>205</v>
      </c>
      <c r="C104" s="96" t="s">
        <v>132</v>
      </c>
      <c r="D104" s="96" t="s">
        <v>84</v>
      </c>
      <c r="E104" s="96" t="s">
        <v>295</v>
      </c>
      <c r="F104" s="96"/>
      <c r="G104" s="91">
        <f>G106+G105</f>
        <v>697.8</v>
      </c>
      <c r="H104" s="91">
        <f>H106+H105</f>
        <v>703.2</v>
      </c>
    </row>
    <row r="105" spans="1:8" ht="60">
      <c r="A105" s="44" t="s">
        <v>85</v>
      </c>
      <c r="B105" s="172" t="s">
        <v>205</v>
      </c>
      <c r="C105" s="96" t="s">
        <v>132</v>
      </c>
      <c r="D105" s="96" t="s">
        <v>84</v>
      </c>
      <c r="E105" s="96" t="s">
        <v>295</v>
      </c>
      <c r="F105" s="96" t="s">
        <v>88</v>
      </c>
      <c r="G105" s="293">
        <v>537.8</v>
      </c>
      <c r="H105" s="293">
        <v>543.2</v>
      </c>
    </row>
    <row r="106" spans="1:8" ht="28.5" customHeight="1">
      <c r="A106" s="46" t="s">
        <v>86</v>
      </c>
      <c r="B106" s="172" t="s">
        <v>205</v>
      </c>
      <c r="C106" s="96" t="s">
        <v>132</v>
      </c>
      <c r="D106" s="96" t="s">
        <v>84</v>
      </c>
      <c r="E106" s="96" t="s">
        <v>295</v>
      </c>
      <c r="F106" s="96" t="s">
        <v>89</v>
      </c>
      <c r="G106" s="293">
        <v>160</v>
      </c>
      <c r="H106" s="293">
        <v>160</v>
      </c>
    </row>
    <row r="107" spans="1:8" ht="30">
      <c r="A107" s="46" t="s">
        <v>614</v>
      </c>
      <c r="B107" s="172" t="s">
        <v>205</v>
      </c>
      <c r="C107" s="96" t="s">
        <v>132</v>
      </c>
      <c r="D107" s="96" t="s">
        <v>84</v>
      </c>
      <c r="E107" s="96" t="s">
        <v>251</v>
      </c>
      <c r="F107" s="96"/>
      <c r="G107" s="91">
        <v>47.6</v>
      </c>
      <c r="H107" s="91">
        <v>47.6</v>
      </c>
    </row>
    <row r="108" spans="1:8" ht="30">
      <c r="A108" s="46" t="s">
        <v>86</v>
      </c>
      <c r="B108" s="172" t="s">
        <v>205</v>
      </c>
      <c r="C108" s="96" t="s">
        <v>132</v>
      </c>
      <c r="D108" s="96" t="s">
        <v>84</v>
      </c>
      <c r="E108" s="96" t="s">
        <v>251</v>
      </c>
      <c r="F108" s="96" t="s">
        <v>89</v>
      </c>
      <c r="G108" s="91">
        <v>47.6</v>
      </c>
      <c r="H108" s="91">
        <v>47.6</v>
      </c>
    </row>
    <row r="109" spans="1:8" ht="15.75">
      <c r="A109" s="47" t="s">
        <v>37</v>
      </c>
      <c r="B109" s="172" t="s">
        <v>205</v>
      </c>
      <c r="C109" s="96" t="s">
        <v>132</v>
      </c>
      <c r="D109" s="96" t="s">
        <v>84</v>
      </c>
      <c r="E109" s="96" t="s">
        <v>285</v>
      </c>
      <c r="F109" s="96"/>
      <c r="G109" s="174">
        <f>G110+G114+G123+G117+G120+G125+G112+G129+G127</f>
        <v>31545.97</v>
      </c>
      <c r="H109" s="174">
        <f>H110+H114+H123+H117+H120+H125+H112+H129+H127</f>
        <v>32140.3</v>
      </c>
    </row>
    <row r="110" spans="1:8" ht="18" customHeight="1" hidden="1">
      <c r="A110" s="80" t="s">
        <v>44</v>
      </c>
      <c r="B110" s="172" t="s">
        <v>205</v>
      </c>
      <c r="C110" s="96" t="s">
        <v>132</v>
      </c>
      <c r="D110" s="96" t="s">
        <v>84</v>
      </c>
      <c r="E110" s="96" t="s">
        <v>290</v>
      </c>
      <c r="F110" s="96"/>
      <c r="G110" s="91">
        <f>G111</f>
        <v>0</v>
      </c>
      <c r="H110" s="91">
        <f>H111</f>
        <v>0</v>
      </c>
    </row>
    <row r="111" spans="1:8" ht="15.75" hidden="1">
      <c r="A111" s="46" t="s">
        <v>87</v>
      </c>
      <c r="B111" s="189" t="s">
        <v>205</v>
      </c>
      <c r="C111" s="96" t="s">
        <v>132</v>
      </c>
      <c r="D111" s="96" t="s">
        <v>84</v>
      </c>
      <c r="E111" s="96" t="s">
        <v>290</v>
      </c>
      <c r="F111" s="96" t="s">
        <v>90</v>
      </c>
      <c r="G111" s="91">
        <v>0</v>
      </c>
      <c r="H111" s="91">
        <v>0</v>
      </c>
    </row>
    <row r="112" spans="1:8" ht="15.75">
      <c r="A112" s="191" t="s">
        <v>383</v>
      </c>
      <c r="B112" s="172" t="s">
        <v>205</v>
      </c>
      <c r="C112" s="96" t="s">
        <v>132</v>
      </c>
      <c r="D112" s="96" t="s">
        <v>84</v>
      </c>
      <c r="E112" s="188">
        <v>9900029900</v>
      </c>
      <c r="F112" s="186"/>
      <c r="G112" s="91">
        <f>G113</f>
        <v>28322.8</v>
      </c>
      <c r="H112" s="91">
        <f>H113</f>
        <v>28822</v>
      </c>
    </row>
    <row r="113" spans="1:8" ht="30">
      <c r="A113" s="190" t="s">
        <v>97</v>
      </c>
      <c r="B113" s="172" t="s">
        <v>205</v>
      </c>
      <c r="C113" s="96" t="s">
        <v>132</v>
      </c>
      <c r="D113" s="96" t="s">
        <v>84</v>
      </c>
      <c r="E113" s="188">
        <v>9900029900</v>
      </c>
      <c r="F113" s="186" t="s">
        <v>92</v>
      </c>
      <c r="G113" s="293">
        <v>28322.8</v>
      </c>
      <c r="H113" s="295">
        <v>28822</v>
      </c>
    </row>
    <row r="114" spans="1:8" ht="15.75">
      <c r="A114" s="79" t="s">
        <v>183</v>
      </c>
      <c r="B114" s="172" t="s">
        <v>205</v>
      </c>
      <c r="C114" s="96" t="s">
        <v>132</v>
      </c>
      <c r="D114" s="96" t="s">
        <v>84</v>
      </c>
      <c r="E114" s="96" t="s">
        <v>291</v>
      </c>
      <c r="F114" s="96"/>
      <c r="G114" s="92">
        <f>G115+G116</f>
        <v>1645.2</v>
      </c>
      <c r="H114" s="92">
        <f>H115+H116</f>
        <v>1702.9</v>
      </c>
    </row>
    <row r="115" spans="1:8" ht="27.75" customHeight="1">
      <c r="A115" s="44" t="s">
        <v>85</v>
      </c>
      <c r="B115" s="172" t="s">
        <v>205</v>
      </c>
      <c r="C115" s="96" t="s">
        <v>132</v>
      </c>
      <c r="D115" s="96" t="s">
        <v>84</v>
      </c>
      <c r="E115" s="96" t="s">
        <v>291</v>
      </c>
      <c r="F115" s="96" t="s">
        <v>88</v>
      </c>
      <c r="G115" s="295">
        <v>1114.5</v>
      </c>
      <c r="H115" s="295">
        <v>1172.2</v>
      </c>
    </row>
    <row r="116" spans="1:8" ht="26.25" customHeight="1">
      <c r="A116" s="46" t="s">
        <v>86</v>
      </c>
      <c r="B116" s="172" t="s">
        <v>205</v>
      </c>
      <c r="C116" s="96" t="s">
        <v>132</v>
      </c>
      <c r="D116" s="96" t="s">
        <v>84</v>
      </c>
      <c r="E116" s="96" t="s">
        <v>291</v>
      </c>
      <c r="F116" s="96" t="s">
        <v>89</v>
      </c>
      <c r="G116" s="295">
        <v>530.7</v>
      </c>
      <c r="H116" s="286">
        <v>530.7</v>
      </c>
    </row>
    <row r="117" spans="1:8" ht="45.75" customHeight="1">
      <c r="A117" s="74" t="s">
        <v>40</v>
      </c>
      <c r="B117" s="172" t="s">
        <v>205</v>
      </c>
      <c r="C117" s="96" t="s">
        <v>132</v>
      </c>
      <c r="D117" s="96" t="s">
        <v>84</v>
      </c>
      <c r="E117" s="96" t="s">
        <v>292</v>
      </c>
      <c r="F117" s="96"/>
      <c r="G117" s="92">
        <f>G118+G119</f>
        <v>490.4</v>
      </c>
      <c r="H117" s="92">
        <f>H118+H119</f>
        <v>509.79999999999995</v>
      </c>
    </row>
    <row r="118" spans="1:8" ht="43.5" customHeight="1">
      <c r="A118" s="44" t="s">
        <v>85</v>
      </c>
      <c r="B118" s="172" t="s">
        <v>205</v>
      </c>
      <c r="C118" s="96" t="s">
        <v>132</v>
      </c>
      <c r="D118" s="96" t="s">
        <v>84</v>
      </c>
      <c r="E118" s="96" t="s">
        <v>292</v>
      </c>
      <c r="F118" s="96" t="s">
        <v>88</v>
      </c>
      <c r="G118" s="295">
        <v>444.5</v>
      </c>
      <c r="H118" s="295">
        <v>463.9</v>
      </c>
    </row>
    <row r="119" spans="1:8" ht="31.5" customHeight="1">
      <c r="A119" s="46" t="s">
        <v>86</v>
      </c>
      <c r="B119" s="172" t="s">
        <v>205</v>
      </c>
      <c r="C119" s="96" t="s">
        <v>132</v>
      </c>
      <c r="D119" s="96" t="s">
        <v>84</v>
      </c>
      <c r="E119" s="96" t="s">
        <v>292</v>
      </c>
      <c r="F119" s="96" t="s">
        <v>89</v>
      </c>
      <c r="G119" s="295">
        <v>45.9</v>
      </c>
      <c r="H119" s="329">
        <v>45.9</v>
      </c>
    </row>
    <row r="120" spans="1:8" ht="29.25" customHeight="1">
      <c r="A120" s="74" t="s">
        <v>39</v>
      </c>
      <c r="B120" s="172" t="s">
        <v>205</v>
      </c>
      <c r="C120" s="96" t="s">
        <v>132</v>
      </c>
      <c r="D120" s="96" t="s">
        <v>84</v>
      </c>
      <c r="E120" s="96" t="s">
        <v>293</v>
      </c>
      <c r="F120" s="96"/>
      <c r="G120" s="92">
        <f>G121+G122</f>
        <v>479.1</v>
      </c>
      <c r="H120" s="92">
        <f>H121+H122</f>
        <v>497.1</v>
      </c>
    </row>
    <row r="121" spans="1:8" ht="42.75" customHeight="1">
      <c r="A121" s="44" t="s">
        <v>85</v>
      </c>
      <c r="B121" s="138">
        <v>301</v>
      </c>
      <c r="C121" s="96" t="s">
        <v>132</v>
      </c>
      <c r="D121" s="96" t="s">
        <v>84</v>
      </c>
      <c r="E121" s="96" t="s">
        <v>293</v>
      </c>
      <c r="F121" s="96" t="s">
        <v>88</v>
      </c>
      <c r="G121" s="286">
        <v>443.8</v>
      </c>
      <c r="H121" s="293">
        <v>461.8</v>
      </c>
    </row>
    <row r="122" spans="1:8" ht="27" customHeight="1">
      <c r="A122" s="46" t="s">
        <v>86</v>
      </c>
      <c r="B122" s="171">
        <v>301</v>
      </c>
      <c r="C122" s="96" t="s">
        <v>132</v>
      </c>
      <c r="D122" s="96" t="s">
        <v>84</v>
      </c>
      <c r="E122" s="96" t="s">
        <v>293</v>
      </c>
      <c r="F122" s="96" t="s">
        <v>89</v>
      </c>
      <c r="G122" s="286">
        <v>35.3</v>
      </c>
      <c r="H122" s="293">
        <v>35.3</v>
      </c>
    </row>
    <row r="123" spans="1:8" ht="24" customHeight="1">
      <c r="A123" s="79" t="s">
        <v>390</v>
      </c>
      <c r="B123" s="171">
        <v>301</v>
      </c>
      <c r="C123" s="96" t="s">
        <v>132</v>
      </c>
      <c r="D123" s="99">
        <v>13</v>
      </c>
      <c r="E123" s="99">
        <v>9900025340</v>
      </c>
      <c r="F123" s="116"/>
      <c r="G123" s="91">
        <f>SUM(G124:G124)</f>
        <v>59.3</v>
      </c>
      <c r="H123" s="91">
        <f>SUM(H124:H124)</f>
        <v>59.3</v>
      </c>
    </row>
    <row r="124" spans="1:8" ht="27" customHeight="1">
      <c r="A124" s="46" t="s">
        <v>86</v>
      </c>
      <c r="B124" s="138">
        <v>301</v>
      </c>
      <c r="C124" s="100" t="s">
        <v>132</v>
      </c>
      <c r="D124" s="101">
        <v>13</v>
      </c>
      <c r="E124" s="99">
        <v>9900025340</v>
      </c>
      <c r="F124" s="100" t="s">
        <v>89</v>
      </c>
      <c r="G124" s="91">
        <v>59.3</v>
      </c>
      <c r="H124" s="91">
        <v>59.3</v>
      </c>
    </row>
    <row r="125" spans="1:8" ht="30">
      <c r="A125" s="44" t="s">
        <v>38</v>
      </c>
      <c r="B125" s="172" t="s">
        <v>205</v>
      </c>
      <c r="C125" s="96" t="s">
        <v>132</v>
      </c>
      <c r="D125" s="96" t="s">
        <v>84</v>
      </c>
      <c r="E125" s="96" t="s">
        <v>298</v>
      </c>
      <c r="F125" s="96"/>
      <c r="G125" s="176">
        <f>G126</f>
        <v>0.67</v>
      </c>
      <c r="H125" s="176">
        <f>H126</f>
        <v>0.7</v>
      </c>
    </row>
    <row r="126" spans="1:8" ht="30">
      <c r="A126" s="46" t="s">
        <v>86</v>
      </c>
      <c r="B126" s="172" t="s">
        <v>205</v>
      </c>
      <c r="C126" s="96" t="s">
        <v>132</v>
      </c>
      <c r="D126" s="96" t="s">
        <v>84</v>
      </c>
      <c r="E126" s="96" t="s">
        <v>298</v>
      </c>
      <c r="F126" s="96" t="s">
        <v>89</v>
      </c>
      <c r="G126" s="176">
        <v>0.67</v>
      </c>
      <c r="H126" s="176">
        <v>0.7</v>
      </c>
    </row>
    <row r="127" spans="1:8" ht="45">
      <c r="A127" s="46" t="s">
        <v>365</v>
      </c>
      <c r="B127" s="172" t="s">
        <v>205</v>
      </c>
      <c r="C127" s="96" t="s">
        <v>132</v>
      </c>
      <c r="D127" s="96" t="s">
        <v>84</v>
      </c>
      <c r="E127" s="96" t="s">
        <v>250</v>
      </c>
      <c r="F127" s="96"/>
      <c r="G127" s="91">
        <f>G128</f>
        <v>119.5</v>
      </c>
      <c r="H127" s="91">
        <f>H128</f>
        <v>119.5</v>
      </c>
    </row>
    <row r="128" spans="1:8" ht="30">
      <c r="A128" s="46" t="s">
        <v>86</v>
      </c>
      <c r="B128" s="172" t="s">
        <v>205</v>
      </c>
      <c r="C128" s="96" t="s">
        <v>132</v>
      </c>
      <c r="D128" s="96" t="s">
        <v>84</v>
      </c>
      <c r="E128" s="96" t="s">
        <v>250</v>
      </c>
      <c r="F128" s="96" t="s">
        <v>89</v>
      </c>
      <c r="G128" s="91">
        <v>119.5</v>
      </c>
      <c r="H128" s="91">
        <v>119.5</v>
      </c>
    </row>
    <row r="129" spans="1:8" ht="15.75">
      <c r="A129" s="46" t="s">
        <v>367</v>
      </c>
      <c r="B129" s="172" t="s">
        <v>205</v>
      </c>
      <c r="C129" s="96" t="s">
        <v>132</v>
      </c>
      <c r="D129" s="96" t="s">
        <v>84</v>
      </c>
      <c r="E129" s="96" t="s">
        <v>366</v>
      </c>
      <c r="F129" s="96"/>
      <c r="G129" s="176">
        <f>G130</f>
        <v>429</v>
      </c>
      <c r="H129" s="176">
        <f>H130</f>
        <v>429</v>
      </c>
    </row>
    <row r="130" spans="1:8" ht="30">
      <c r="A130" s="46" t="s">
        <v>86</v>
      </c>
      <c r="B130" s="172" t="s">
        <v>205</v>
      </c>
      <c r="C130" s="96" t="s">
        <v>132</v>
      </c>
      <c r="D130" s="96" t="s">
        <v>84</v>
      </c>
      <c r="E130" s="96" t="s">
        <v>366</v>
      </c>
      <c r="F130" s="96" t="s">
        <v>89</v>
      </c>
      <c r="G130" s="176">
        <v>429</v>
      </c>
      <c r="H130" s="176">
        <v>429</v>
      </c>
    </row>
    <row r="131" spans="1:8" ht="29.25">
      <c r="A131" s="165" t="s">
        <v>62</v>
      </c>
      <c r="B131" s="180" t="s">
        <v>205</v>
      </c>
      <c r="C131" s="167" t="s">
        <v>138</v>
      </c>
      <c r="D131" s="97"/>
      <c r="E131" s="43"/>
      <c r="F131" s="97"/>
      <c r="G131" s="177">
        <f>G136+G141+G132</f>
        <v>3282.4</v>
      </c>
      <c r="H131" s="177">
        <f>H136+H141+H132</f>
        <v>3378.3999999999996</v>
      </c>
    </row>
    <row r="132" spans="1:8" ht="15.75">
      <c r="A132" s="46" t="s">
        <v>547</v>
      </c>
      <c r="B132" s="172" t="s">
        <v>205</v>
      </c>
      <c r="C132" s="97" t="s">
        <v>138</v>
      </c>
      <c r="D132" s="97" t="s">
        <v>550</v>
      </c>
      <c r="E132" s="43"/>
      <c r="F132" s="97"/>
      <c r="G132" s="91">
        <f aca="true" t="shared" si="2" ref="G132:H134">G133</f>
        <v>33.6</v>
      </c>
      <c r="H132" s="91">
        <f t="shared" si="2"/>
        <v>0</v>
      </c>
    </row>
    <row r="133" spans="1:8" ht="60">
      <c r="A133" s="175" t="s">
        <v>546</v>
      </c>
      <c r="B133" s="172" t="s">
        <v>205</v>
      </c>
      <c r="C133" s="97" t="s">
        <v>138</v>
      </c>
      <c r="D133" s="97" t="s">
        <v>131</v>
      </c>
      <c r="E133" s="43" t="s">
        <v>545</v>
      </c>
      <c r="F133" s="97"/>
      <c r="G133" s="91">
        <f t="shared" si="2"/>
        <v>33.6</v>
      </c>
      <c r="H133" s="91">
        <f t="shared" si="2"/>
        <v>0</v>
      </c>
    </row>
    <row r="134" spans="1:8" ht="30">
      <c r="A134" s="46" t="s">
        <v>548</v>
      </c>
      <c r="B134" s="172" t="s">
        <v>205</v>
      </c>
      <c r="C134" s="97" t="s">
        <v>138</v>
      </c>
      <c r="D134" s="97" t="s">
        <v>131</v>
      </c>
      <c r="E134" s="43" t="s">
        <v>544</v>
      </c>
      <c r="F134" s="97"/>
      <c r="G134" s="91">
        <f t="shared" si="2"/>
        <v>33.6</v>
      </c>
      <c r="H134" s="91">
        <f t="shared" si="2"/>
        <v>0</v>
      </c>
    </row>
    <row r="135" spans="1:8" ht="30">
      <c r="A135" s="46" t="s">
        <v>86</v>
      </c>
      <c r="B135" s="172" t="s">
        <v>205</v>
      </c>
      <c r="C135" s="97" t="s">
        <v>138</v>
      </c>
      <c r="D135" s="97" t="s">
        <v>131</v>
      </c>
      <c r="E135" s="43" t="s">
        <v>544</v>
      </c>
      <c r="F135" s="97" t="s">
        <v>89</v>
      </c>
      <c r="G135" s="91">
        <v>33.6</v>
      </c>
      <c r="H135" s="91">
        <v>0</v>
      </c>
    </row>
    <row r="136" spans="1:8" ht="30">
      <c r="A136" s="46" t="s">
        <v>63</v>
      </c>
      <c r="B136" s="172" t="s">
        <v>205</v>
      </c>
      <c r="C136" s="97" t="s">
        <v>138</v>
      </c>
      <c r="D136" s="97" t="s">
        <v>319</v>
      </c>
      <c r="E136" s="43"/>
      <c r="F136" s="97"/>
      <c r="G136" s="91">
        <f>G137</f>
        <v>2852.2000000000003</v>
      </c>
      <c r="H136" s="91">
        <f>H137</f>
        <v>2965.8999999999996</v>
      </c>
    </row>
    <row r="137" spans="1:8" ht="60">
      <c r="A137" s="175" t="s">
        <v>546</v>
      </c>
      <c r="B137" s="172" t="s">
        <v>205</v>
      </c>
      <c r="C137" s="97" t="s">
        <v>138</v>
      </c>
      <c r="D137" s="97" t="s">
        <v>319</v>
      </c>
      <c r="E137" s="43" t="s">
        <v>551</v>
      </c>
      <c r="F137" s="96"/>
      <c r="G137" s="91">
        <f>G138</f>
        <v>2852.2000000000003</v>
      </c>
      <c r="H137" s="91">
        <f>H138</f>
        <v>2965.8999999999996</v>
      </c>
    </row>
    <row r="138" spans="1:8" ht="30.75" customHeight="1">
      <c r="A138" s="46" t="s">
        <v>340</v>
      </c>
      <c r="B138" s="172" t="s">
        <v>205</v>
      </c>
      <c r="C138" s="43" t="s">
        <v>138</v>
      </c>
      <c r="D138" s="97" t="s">
        <v>319</v>
      </c>
      <c r="E138" s="43" t="s">
        <v>338</v>
      </c>
      <c r="F138" s="96"/>
      <c r="G138" s="91">
        <f>G139+G140</f>
        <v>2852.2000000000003</v>
      </c>
      <c r="H138" s="91">
        <f>H139+H140</f>
        <v>2965.8999999999996</v>
      </c>
    </row>
    <row r="139" spans="1:8" ht="27" customHeight="1">
      <c r="A139" s="44" t="s">
        <v>85</v>
      </c>
      <c r="B139" s="172" t="s">
        <v>205</v>
      </c>
      <c r="C139" s="43" t="s">
        <v>138</v>
      </c>
      <c r="D139" s="97" t="s">
        <v>319</v>
      </c>
      <c r="E139" s="43" t="s">
        <v>338</v>
      </c>
      <c r="F139" s="43" t="s">
        <v>88</v>
      </c>
      <c r="G139" s="320">
        <v>2835.8</v>
      </c>
      <c r="H139" s="322">
        <v>2949.2</v>
      </c>
    </row>
    <row r="140" spans="1:8" ht="27.75" customHeight="1">
      <c r="A140" s="46" t="s">
        <v>86</v>
      </c>
      <c r="B140" s="172" t="s">
        <v>205</v>
      </c>
      <c r="C140" s="43" t="s">
        <v>138</v>
      </c>
      <c r="D140" s="97" t="s">
        <v>319</v>
      </c>
      <c r="E140" s="43" t="s">
        <v>338</v>
      </c>
      <c r="F140" s="43" t="s">
        <v>89</v>
      </c>
      <c r="G140" s="293">
        <v>16.4</v>
      </c>
      <c r="H140" s="293">
        <v>16.7</v>
      </c>
    </row>
    <row r="141" spans="1:8" ht="27.75" customHeight="1">
      <c r="A141" s="46" t="s">
        <v>356</v>
      </c>
      <c r="B141" s="172" t="s">
        <v>205</v>
      </c>
      <c r="C141" s="43" t="s">
        <v>138</v>
      </c>
      <c r="D141" s="118" t="s">
        <v>186</v>
      </c>
      <c r="E141" s="43"/>
      <c r="F141" s="118"/>
      <c r="G141" s="91">
        <f>G142</f>
        <v>396.6</v>
      </c>
      <c r="H141" s="91">
        <f>H142</f>
        <v>412.5</v>
      </c>
    </row>
    <row r="142" spans="1:8" ht="30">
      <c r="A142" s="84" t="s">
        <v>375</v>
      </c>
      <c r="B142" s="172" t="s">
        <v>205</v>
      </c>
      <c r="C142" s="43" t="s">
        <v>138</v>
      </c>
      <c r="D142" s="118" t="s">
        <v>186</v>
      </c>
      <c r="E142" s="46" t="s">
        <v>494</v>
      </c>
      <c r="F142" s="118"/>
      <c r="G142" s="91">
        <f>G143</f>
        <v>396.6</v>
      </c>
      <c r="H142" s="91">
        <f>H143</f>
        <v>412.5</v>
      </c>
    </row>
    <row r="143" spans="1:8" ht="27.75" customHeight="1">
      <c r="A143" s="44" t="s">
        <v>357</v>
      </c>
      <c r="B143" s="172" t="s">
        <v>205</v>
      </c>
      <c r="C143" s="43" t="s">
        <v>138</v>
      </c>
      <c r="D143" s="265">
        <v>14</v>
      </c>
      <c r="E143" s="46" t="s">
        <v>494</v>
      </c>
      <c r="F143" s="47">
        <v>100</v>
      </c>
      <c r="G143" s="293">
        <v>396.6</v>
      </c>
      <c r="H143" s="293">
        <v>412.5</v>
      </c>
    </row>
    <row r="144" spans="1:8" ht="15.75">
      <c r="A144" s="165" t="s">
        <v>194</v>
      </c>
      <c r="B144" s="180" t="s">
        <v>205</v>
      </c>
      <c r="C144" s="166" t="s">
        <v>136</v>
      </c>
      <c r="D144" s="43"/>
      <c r="E144" s="43"/>
      <c r="F144" s="118"/>
      <c r="G144" s="177">
        <f>G145+G153+G149</f>
        <v>42117.6</v>
      </c>
      <c r="H144" s="177">
        <f>H145+H153+H149</f>
        <v>43301.1</v>
      </c>
    </row>
    <row r="145" spans="1:8" ht="15.75">
      <c r="A145" s="46" t="s">
        <v>93</v>
      </c>
      <c r="B145" s="172" t="s">
        <v>205</v>
      </c>
      <c r="C145" s="43" t="s">
        <v>136</v>
      </c>
      <c r="D145" s="43" t="s">
        <v>140</v>
      </c>
      <c r="E145" s="43"/>
      <c r="F145" s="118"/>
      <c r="G145" s="91">
        <f aca="true" t="shared" si="3" ref="G145:H147">G146</f>
        <v>3502.6</v>
      </c>
      <c r="H145" s="91">
        <f t="shared" si="3"/>
        <v>3502.6</v>
      </c>
    </row>
    <row r="146" spans="1:8" ht="27" customHeight="1">
      <c r="A146" s="81" t="s">
        <v>334</v>
      </c>
      <c r="B146" s="172" t="s">
        <v>205</v>
      </c>
      <c r="C146" s="43" t="s">
        <v>136</v>
      </c>
      <c r="D146" s="43" t="s">
        <v>140</v>
      </c>
      <c r="E146" s="43" t="s">
        <v>364</v>
      </c>
      <c r="F146" s="118"/>
      <c r="G146" s="91">
        <f t="shared" si="3"/>
        <v>3502.6</v>
      </c>
      <c r="H146" s="91">
        <f t="shared" si="3"/>
        <v>3502.6</v>
      </c>
    </row>
    <row r="147" spans="1:8" ht="71.25" customHeight="1">
      <c r="A147" s="46" t="s">
        <v>335</v>
      </c>
      <c r="B147" s="172" t="s">
        <v>205</v>
      </c>
      <c r="C147" s="43" t="s">
        <v>136</v>
      </c>
      <c r="D147" s="43" t="s">
        <v>140</v>
      </c>
      <c r="E147" s="99">
        <v>1420925360</v>
      </c>
      <c r="F147" s="120"/>
      <c r="G147" s="91">
        <f t="shared" si="3"/>
        <v>3502.6</v>
      </c>
      <c r="H147" s="91">
        <f t="shared" si="3"/>
        <v>3502.6</v>
      </c>
    </row>
    <row r="148" spans="1:8" ht="30">
      <c r="A148" s="46" t="s">
        <v>86</v>
      </c>
      <c r="B148" s="172" t="s">
        <v>205</v>
      </c>
      <c r="C148" s="43" t="s">
        <v>136</v>
      </c>
      <c r="D148" s="43" t="s">
        <v>140</v>
      </c>
      <c r="E148" s="99">
        <v>1420925360</v>
      </c>
      <c r="F148" s="121" t="s">
        <v>89</v>
      </c>
      <c r="G148" s="320">
        <v>3502.6</v>
      </c>
      <c r="H148" s="322">
        <v>3502.6</v>
      </c>
    </row>
    <row r="149" spans="1:8" ht="15.75">
      <c r="A149" s="46" t="s">
        <v>400</v>
      </c>
      <c r="B149" s="172" t="s">
        <v>205</v>
      </c>
      <c r="C149" s="43" t="s">
        <v>136</v>
      </c>
      <c r="D149" s="118" t="s">
        <v>137</v>
      </c>
      <c r="E149" s="99"/>
      <c r="F149" s="121"/>
      <c r="G149" s="91">
        <f aca="true" t="shared" si="4" ref="G149:H151">G150</f>
        <v>192.3</v>
      </c>
      <c r="H149" s="91">
        <f t="shared" si="4"/>
        <v>192.3</v>
      </c>
    </row>
    <row r="150" spans="1:8" ht="20.25" customHeight="1">
      <c r="A150" s="81" t="s">
        <v>37</v>
      </c>
      <c r="B150" s="172" t="s">
        <v>205</v>
      </c>
      <c r="C150" s="43" t="s">
        <v>136</v>
      </c>
      <c r="D150" s="118" t="s">
        <v>137</v>
      </c>
      <c r="E150" s="99">
        <v>9900000000</v>
      </c>
      <c r="F150" s="121"/>
      <c r="G150" s="91">
        <f t="shared" si="4"/>
        <v>192.3</v>
      </c>
      <c r="H150" s="91">
        <f t="shared" si="4"/>
        <v>192.3</v>
      </c>
    </row>
    <row r="151" spans="1:8" ht="15.75">
      <c r="A151" s="46" t="s">
        <v>399</v>
      </c>
      <c r="B151" s="172" t="s">
        <v>205</v>
      </c>
      <c r="C151" s="43" t="s">
        <v>136</v>
      </c>
      <c r="D151" s="118" t="s">
        <v>137</v>
      </c>
      <c r="E151" s="99">
        <v>9900090430</v>
      </c>
      <c r="F151" s="121"/>
      <c r="G151" s="91">
        <f t="shared" si="4"/>
        <v>192.3</v>
      </c>
      <c r="H151" s="91">
        <f t="shared" si="4"/>
        <v>192.3</v>
      </c>
    </row>
    <row r="152" spans="1:8" ht="30">
      <c r="A152" s="46" t="s">
        <v>86</v>
      </c>
      <c r="B152" s="172" t="s">
        <v>205</v>
      </c>
      <c r="C152" s="43" t="s">
        <v>136</v>
      </c>
      <c r="D152" s="43" t="s">
        <v>137</v>
      </c>
      <c r="E152" s="99">
        <v>9900090430</v>
      </c>
      <c r="F152" s="121" t="s">
        <v>89</v>
      </c>
      <c r="G152" s="91">
        <v>192.3</v>
      </c>
      <c r="H152" s="91">
        <v>192.3</v>
      </c>
    </row>
    <row r="153" spans="1:8" ht="14.25" customHeight="1">
      <c r="A153" s="46" t="s">
        <v>94</v>
      </c>
      <c r="B153" s="172" t="s">
        <v>205</v>
      </c>
      <c r="C153" s="43" t="s">
        <v>136</v>
      </c>
      <c r="D153" s="43" t="s">
        <v>131</v>
      </c>
      <c r="E153" s="70"/>
      <c r="F153" s="71"/>
      <c r="G153" s="308">
        <f aca="true" t="shared" si="5" ref="G153:H155">G154</f>
        <v>38422.7</v>
      </c>
      <c r="H153" s="308">
        <f t="shared" si="5"/>
        <v>39606.2</v>
      </c>
    </row>
    <row r="154" spans="1:8" ht="16.5" customHeight="1">
      <c r="A154" s="81" t="s">
        <v>262</v>
      </c>
      <c r="B154" s="172" t="s">
        <v>205</v>
      </c>
      <c r="C154" s="43" t="s">
        <v>136</v>
      </c>
      <c r="D154" s="43" t="s">
        <v>131</v>
      </c>
      <c r="E154" s="99" t="s">
        <v>397</v>
      </c>
      <c r="F154" s="71"/>
      <c r="G154" s="308">
        <f t="shared" si="5"/>
        <v>38422.7</v>
      </c>
      <c r="H154" s="308">
        <f t="shared" si="5"/>
        <v>39606.2</v>
      </c>
    </row>
    <row r="155" spans="1:8" ht="13.5" customHeight="1">
      <c r="A155" s="46" t="s">
        <v>325</v>
      </c>
      <c r="B155" s="172" t="s">
        <v>205</v>
      </c>
      <c r="C155" s="43" t="s">
        <v>136</v>
      </c>
      <c r="D155" s="43" t="s">
        <v>131</v>
      </c>
      <c r="E155" s="99" t="s">
        <v>398</v>
      </c>
      <c r="F155" s="71"/>
      <c r="G155" s="308">
        <f t="shared" si="5"/>
        <v>38422.7</v>
      </c>
      <c r="H155" s="308">
        <f t="shared" si="5"/>
        <v>39606.2</v>
      </c>
    </row>
    <row r="156" spans="1:8" ht="30">
      <c r="A156" s="46" t="s">
        <v>86</v>
      </c>
      <c r="B156" s="172" t="s">
        <v>205</v>
      </c>
      <c r="C156" s="43" t="s">
        <v>136</v>
      </c>
      <c r="D156" s="43" t="s">
        <v>131</v>
      </c>
      <c r="E156" s="99" t="s">
        <v>398</v>
      </c>
      <c r="F156" s="70">
        <v>200</v>
      </c>
      <c r="G156" s="296">
        <v>38422.7</v>
      </c>
      <c r="H156" s="296">
        <v>39606.2</v>
      </c>
    </row>
    <row r="157" spans="1:8" ht="15.75">
      <c r="A157" s="165" t="s">
        <v>198</v>
      </c>
      <c r="B157" s="180" t="s">
        <v>205</v>
      </c>
      <c r="C157" s="167" t="s">
        <v>140</v>
      </c>
      <c r="D157" s="43"/>
      <c r="E157" s="43"/>
      <c r="F157" s="119"/>
      <c r="G157" s="179">
        <f>G158+G164</f>
        <v>1803</v>
      </c>
      <c r="H157" s="179">
        <f>H158+H164</f>
        <v>1803</v>
      </c>
    </row>
    <row r="158" spans="1:8" ht="15.75">
      <c r="A158" s="73" t="s">
        <v>95</v>
      </c>
      <c r="B158" s="172" t="s">
        <v>205</v>
      </c>
      <c r="C158" s="43" t="s">
        <v>140</v>
      </c>
      <c r="D158" s="43" t="s">
        <v>132</v>
      </c>
      <c r="E158" s="71"/>
      <c r="F158" s="71"/>
      <c r="G158" s="308">
        <f>G159+G162</f>
        <v>1624</v>
      </c>
      <c r="H158" s="308">
        <f>H159+H162</f>
        <v>1624</v>
      </c>
    </row>
    <row r="159" spans="1:8" ht="45">
      <c r="A159" s="46" t="s">
        <v>96</v>
      </c>
      <c r="B159" s="172" t="s">
        <v>205</v>
      </c>
      <c r="C159" s="43" t="s">
        <v>140</v>
      </c>
      <c r="D159" s="43" t="s">
        <v>132</v>
      </c>
      <c r="E159" s="72" t="s">
        <v>337</v>
      </c>
      <c r="F159" s="71"/>
      <c r="G159" s="378">
        <v>1624</v>
      </c>
      <c r="H159" s="378">
        <v>1624</v>
      </c>
    </row>
    <row r="160" spans="1:8" ht="30">
      <c r="A160" s="46" t="s">
        <v>41</v>
      </c>
      <c r="B160" s="172" t="s">
        <v>205</v>
      </c>
      <c r="C160" s="43" t="s">
        <v>140</v>
      </c>
      <c r="D160" s="43" t="s">
        <v>132</v>
      </c>
      <c r="E160" s="72" t="s">
        <v>337</v>
      </c>
      <c r="F160" s="71"/>
      <c r="G160" s="378">
        <v>1624</v>
      </c>
      <c r="H160" s="378">
        <v>1624</v>
      </c>
    </row>
    <row r="161" spans="1:8" ht="30">
      <c r="A161" s="73" t="s">
        <v>86</v>
      </c>
      <c r="B161" s="172" t="s">
        <v>205</v>
      </c>
      <c r="C161" s="43" t="s">
        <v>140</v>
      </c>
      <c r="D161" s="43" t="s">
        <v>132</v>
      </c>
      <c r="E161" s="72" t="s">
        <v>337</v>
      </c>
      <c r="F161" s="71">
        <v>600</v>
      </c>
      <c r="G161" s="378">
        <v>1624</v>
      </c>
      <c r="H161" s="378">
        <v>1624</v>
      </c>
    </row>
    <row r="162" spans="1:8" ht="29.25" customHeight="1" hidden="1">
      <c r="A162" s="191" t="s">
        <v>19</v>
      </c>
      <c r="B162" s="172" t="s">
        <v>205</v>
      </c>
      <c r="C162" s="43" t="s">
        <v>140</v>
      </c>
      <c r="D162" s="43" t="s">
        <v>132</v>
      </c>
      <c r="E162" s="72" t="s">
        <v>264</v>
      </c>
      <c r="F162" s="71"/>
      <c r="G162" s="296">
        <v>0</v>
      </c>
      <c r="H162" s="296">
        <f>H163</f>
        <v>0</v>
      </c>
    </row>
    <row r="163" spans="1:8" ht="30" hidden="1">
      <c r="A163" s="46" t="s">
        <v>86</v>
      </c>
      <c r="B163" s="172" t="s">
        <v>205</v>
      </c>
      <c r="C163" s="43" t="s">
        <v>140</v>
      </c>
      <c r="D163" s="43" t="s">
        <v>132</v>
      </c>
      <c r="E163" s="72" t="s">
        <v>264</v>
      </c>
      <c r="F163" s="71">
        <v>200</v>
      </c>
      <c r="G163" s="296">
        <v>0</v>
      </c>
      <c r="H163" s="296">
        <v>0</v>
      </c>
    </row>
    <row r="164" spans="1:8" ht="15.75">
      <c r="A164" s="73" t="s">
        <v>237</v>
      </c>
      <c r="B164" s="172" t="s">
        <v>205</v>
      </c>
      <c r="C164" s="43" t="s">
        <v>140</v>
      </c>
      <c r="D164" s="118" t="s">
        <v>138</v>
      </c>
      <c r="E164" s="72"/>
      <c r="F164" s="71"/>
      <c r="G164" s="296">
        <f>G165+G167</f>
        <v>179</v>
      </c>
      <c r="H164" s="296">
        <f>H165+H167</f>
        <v>179</v>
      </c>
    </row>
    <row r="165" spans="1:8" ht="45">
      <c r="A165" s="198" t="s">
        <v>265</v>
      </c>
      <c r="B165" s="172" t="s">
        <v>205</v>
      </c>
      <c r="C165" s="43" t="s">
        <v>140</v>
      </c>
      <c r="D165" s="118" t="s">
        <v>138</v>
      </c>
      <c r="E165" s="72" t="s">
        <v>263</v>
      </c>
      <c r="F165" s="71"/>
      <c r="G165" s="296">
        <f>G166</f>
        <v>179</v>
      </c>
      <c r="H165" s="296">
        <f>H166</f>
        <v>179</v>
      </c>
    </row>
    <row r="166" spans="1:8" ht="30">
      <c r="A166" s="46" t="s">
        <v>86</v>
      </c>
      <c r="B166" s="172" t="s">
        <v>205</v>
      </c>
      <c r="C166" s="43" t="s">
        <v>140</v>
      </c>
      <c r="D166" s="118" t="s">
        <v>138</v>
      </c>
      <c r="E166" s="72" t="s">
        <v>263</v>
      </c>
      <c r="F166" s="71">
        <v>200</v>
      </c>
      <c r="G166" s="296">
        <v>179</v>
      </c>
      <c r="H166" s="293">
        <v>179</v>
      </c>
    </row>
    <row r="167" spans="1:8" ht="15.75" hidden="1">
      <c r="A167" s="346" t="s">
        <v>531</v>
      </c>
      <c r="B167" s="172" t="s">
        <v>205</v>
      </c>
      <c r="C167" s="43" t="s">
        <v>140</v>
      </c>
      <c r="D167" s="43" t="s">
        <v>138</v>
      </c>
      <c r="E167" s="72" t="s">
        <v>486</v>
      </c>
      <c r="F167" s="71"/>
      <c r="G167" s="379">
        <f>G168</f>
        <v>0</v>
      </c>
      <c r="H167" s="185">
        <f>H168</f>
        <v>0</v>
      </c>
    </row>
    <row r="168" spans="1:8" ht="30" hidden="1">
      <c r="A168" s="46" t="s">
        <v>86</v>
      </c>
      <c r="B168" s="172" t="s">
        <v>205</v>
      </c>
      <c r="C168" s="43" t="s">
        <v>140</v>
      </c>
      <c r="D168" s="43" t="s">
        <v>138</v>
      </c>
      <c r="E168" s="72" t="s">
        <v>486</v>
      </c>
      <c r="F168" s="71">
        <v>200</v>
      </c>
      <c r="G168" s="379">
        <v>0</v>
      </c>
      <c r="H168" s="185">
        <v>0</v>
      </c>
    </row>
    <row r="169" spans="1:8" ht="21" customHeight="1">
      <c r="A169" s="197" t="s">
        <v>381</v>
      </c>
      <c r="B169" s="180" t="s">
        <v>205</v>
      </c>
      <c r="C169" s="168" t="s">
        <v>137</v>
      </c>
      <c r="D169" s="121"/>
      <c r="E169" s="43"/>
      <c r="F169" s="100"/>
      <c r="G169" s="179">
        <f aca="true" t="shared" si="6" ref="G169:H172">G170</f>
        <v>1901</v>
      </c>
      <c r="H169" s="179">
        <f t="shared" si="6"/>
        <v>1901</v>
      </c>
    </row>
    <row r="170" spans="1:8" ht="32.25" customHeight="1">
      <c r="A170" s="191" t="s">
        <v>382</v>
      </c>
      <c r="B170" s="172" t="s">
        <v>205</v>
      </c>
      <c r="C170" s="100" t="s">
        <v>137</v>
      </c>
      <c r="D170" s="121" t="s">
        <v>138</v>
      </c>
      <c r="E170" s="43" t="s">
        <v>386</v>
      </c>
      <c r="F170" s="100"/>
      <c r="G170" s="92">
        <f t="shared" si="6"/>
        <v>1901</v>
      </c>
      <c r="H170" s="92">
        <f t="shared" si="6"/>
        <v>1901</v>
      </c>
    </row>
    <row r="171" spans="1:8" ht="32.25" customHeight="1">
      <c r="A171" s="191" t="s">
        <v>261</v>
      </c>
      <c r="B171" s="172" t="s">
        <v>205</v>
      </c>
      <c r="C171" s="100" t="s">
        <v>137</v>
      </c>
      <c r="D171" s="121" t="s">
        <v>138</v>
      </c>
      <c r="E171" s="43" t="s">
        <v>388</v>
      </c>
      <c r="F171" s="100"/>
      <c r="G171" s="92">
        <f t="shared" si="6"/>
        <v>1901</v>
      </c>
      <c r="H171" s="92">
        <f t="shared" si="6"/>
        <v>1901</v>
      </c>
    </row>
    <row r="172" spans="1:8" ht="15.75">
      <c r="A172" s="191" t="s">
        <v>380</v>
      </c>
      <c r="B172" s="172" t="s">
        <v>205</v>
      </c>
      <c r="C172" s="100" t="s">
        <v>137</v>
      </c>
      <c r="D172" s="121" t="s">
        <v>138</v>
      </c>
      <c r="E172" s="43" t="s">
        <v>387</v>
      </c>
      <c r="F172" s="100"/>
      <c r="G172" s="92">
        <f t="shared" si="6"/>
        <v>1901</v>
      </c>
      <c r="H172" s="92">
        <f t="shared" si="6"/>
        <v>1901</v>
      </c>
    </row>
    <row r="173" spans="1:8" ht="15.75">
      <c r="A173" s="191" t="s">
        <v>197</v>
      </c>
      <c r="B173" s="172" t="s">
        <v>205</v>
      </c>
      <c r="C173" s="100" t="s">
        <v>137</v>
      </c>
      <c r="D173" s="121" t="s">
        <v>138</v>
      </c>
      <c r="E173" s="43" t="s">
        <v>387</v>
      </c>
      <c r="F173" s="100" t="s">
        <v>185</v>
      </c>
      <c r="G173" s="320">
        <v>1901</v>
      </c>
      <c r="H173" s="293">
        <v>1901</v>
      </c>
    </row>
    <row r="174" spans="1:8" ht="15.75">
      <c r="A174" s="181" t="s">
        <v>114</v>
      </c>
      <c r="B174" s="180" t="s">
        <v>205</v>
      </c>
      <c r="C174" s="168" t="s">
        <v>133</v>
      </c>
      <c r="D174" s="182"/>
      <c r="E174" s="166"/>
      <c r="F174" s="182"/>
      <c r="G174" s="179">
        <f>G175+G180</f>
        <v>35832.6</v>
      </c>
      <c r="H174" s="179">
        <f>H175+H180</f>
        <v>35834.2</v>
      </c>
    </row>
    <row r="175" spans="1:8" ht="15.75">
      <c r="A175" s="73" t="s">
        <v>339</v>
      </c>
      <c r="B175" s="172" t="s">
        <v>205</v>
      </c>
      <c r="C175" s="96" t="s">
        <v>133</v>
      </c>
      <c r="D175" s="96" t="s">
        <v>138</v>
      </c>
      <c r="E175" s="106"/>
      <c r="F175" s="96"/>
      <c r="G175" s="91">
        <f>G177</f>
        <v>29671.5</v>
      </c>
      <c r="H175" s="91">
        <f>H177</f>
        <v>29671.5</v>
      </c>
    </row>
    <row r="176" spans="1:8" ht="30">
      <c r="A176" s="83" t="s">
        <v>629</v>
      </c>
      <c r="B176" s="172" t="s">
        <v>205</v>
      </c>
      <c r="C176" s="96" t="s">
        <v>133</v>
      </c>
      <c r="D176" s="96" t="s">
        <v>138</v>
      </c>
      <c r="E176" s="106" t="s">
        <v>630</v>
      </c>
      <c r="F176" s="96"/>
      <c r="G176" s="322">
        <v>29671.5</v>
      </c>
      <c r="H176" s="322">
        <v>29671.5</v>
      </c>
    </row>
    <row r="177" spans="1:8" ht="15.75">
      <c r="A177" s="80" t="s">
        <v>561</v>
      </c>
      <c r="B177" s="172" t="s">
        <v>205</v>
      </c>
      <c r="C177" s="96" t="s">
        <v>133</v>
      </c>
      <c r="D177" s="96" t="s">
        <v>138</v>
      </c>
      <c r="E177" s="96" t="s">
        <v>307</v>
      </c>
      <c r="F177" s="96"/>
      <c r="G177" s="91">
        <f>G178</f>
        <v>29671.5</v>
      </c>
      <c r="H177" s="91">
        <f>H178</f>
        <v>29671.5</v>
      </c>
    </row>
    <row r="178" spans="1:8" ht="30">
      <c r="A178" s="80" t="s">
        <v>100</v>
      </c>
      <c r="B178" s="172" t="s">
        <v>205</v>
      </c>
      <c r="C178" s="96" t="s">
        <v>133</v>
      </c>
      <c r="D178" s="96" t="s">
        <v>138</v>
      </c>
      <c r="E178" s="96" t="s">
        <v>309</v>
      </c>
      <c r="F178" s="96"/>
      <c r="G178" s="327">
        <f>G179</f>
        <v>29671.5</v>
      </c>
      <c r="H178" s="327">
        <f>H179</f>
        <v>29671.5</v>
      </c>
    </row>
    <row r="179" spans="1:8" ht="30">
      <c r="A179" s="73" t="s">
        <v>97</v>
      </c>
      <c r="B179" s="172" t="s">
        <v>205</v>
      </c>
      <c r="C179" s="96" t="s">
        <v>133</v>
      </c>
      <c r="D179" s="96" t="s">
        <v>138</v>
      </c>
      <c r="E179" s="96" t="s">
        <v>309</v>
      </c>
      <c r="F179" s="96" t="s">
        <v>92</v>
      </c>
      <c r="G179" s="322">
        <v>29671.5</v>
      </c>
      <c r="H179" s="322">
        <v>29671.5</v>
      </c>
    </row>
    <row r="180" spans="1:8" ht="15.75">
      <c r="A180" s="74" t="s">
        <v>65</v>
      </c>
      <c r="B180" s="172" t="s">
        <v>205</v>
      </c>
      <c r="C180" s="97" t="s">
        <v>133</v>
      </c>
      <c r="D180" s="97" t="s">
        <v>133</v>
      </c>
      <c r="E180" s="43"/>
      <c r="F180" s="96"/>
      <c r="G180" s="91">
        <f>G181+G183+G185+G187</f>
        <v>6161.1</v>
      </c>
      <c r="H180" s="91">
        <f>H181+H183+H185+H187</f>
        <v>6162.700000000001</v>
      </c>
    </row>
    <row r="181" spans="1:8" ht="30">
      <c r="A181" s="84" t="s">
        <v>10</v>
      </c>
      <c r="B181" s="172" t="s">
        <v>205</v>
      </c>
      <c r="C181" s="97" t="s">
        <v>133</v>
      </c>
      <c r="D181" s="97" t="s">
        <v>133</v>
      </c>
      <c r="E181" s="43" t="s">
        <v>500</v>
      </c>
      <c r="F181" s="96"/>
      <c r="G181" s="91">
        <v>100</v>
      </c>
      <c r="H181" s="91">
        <v>100</v>
      </c>
    </row>
    <row r="182" spans="1:8" ht="30">
      <c r="A182" s="73" t="s">
        <v>86</v>
      </c>
      <c r="B182" s="172" t="s">
        <v>205</v>
      </c>
      <c r="C182" s="97" t="s">
        <v>133</v>
      </c>
      <c r="D182" s="97" t="s">
        <v>133</v>
      </c>
      <c r="E182" s="43" t="s">
        <v>500</v>
      </c>
      <c r="F182" s="96" t="s">
        <v>89</v>
      </c>
      <c r="G182" s="91">
        <v>100</v>
      </c>
      <c r="H182" s="91">
        <v>100</v>
      </c>
    </row>
    <row r="183" spans="1:8" ht="15.75" customHeight="1">
      <c r="A183" s="84" t="s">
        <v>184</v>
      </c>
      <c r="B183" s="172" t="s">
        <v>205</v>
      </c>
      <c r="C183" s="97" t="s">
        <v>133</v>
      </c>
      <c r="D183" s="97" t="s">
        <v>133</v>
      </c>
      <c r="E183" s="43" t="s">
        <v>497</v>
      </c>
      <c r="F183" s="96"/>
      <c r="G183" s="91">
        <f>G184</f>
        <v>548.6</v>
      </c>
      <c r="H183" s="91">
        <f>H184</f>
        <v>548.6</v>
      </c>
    </row>
    <row r="184" spans="1:8" ht="30">
      <c r="A184" s="73" t="s">
        <v>86</v>
      </c>
      <c r="B184" s="172" t="s">
        <v>205</v>
      </c>
      <c r="C184" s="96" t="s">
        <v>133</v>
      </c>
      <c r="D184" s="96" t="s">
        <v>133</v>
      </c>
      <c r="E184" s="43" t="s">
        <v>497</v>
      </c>
      <c r="F184" s="96" t="s">
        <v>89</v>
      </c>
      <c r="G184" s="293">
        <v>548.6</v>
      </c>
      <c r="H184" s="293">
        <v>548.6</v>
      </c>
    </row>
    <row r="185" spans="1:8" ht="21.75" customHeight="1">
      <c r="A185" s="199" t="s">
        <v>389</v>
      </c>
      <c r="B185" s="172" t="s">
        <v>205</v>
      </c>
      <c r="C185" s="97" t="s">
        <v>133</v>
      </c>
      <c r="D185" s="97" t="s">
        <v>133</v>
      </c>
      <c r="E185" s="43" t="s">
        <v>498</v>
      </c>
      <c r="F185" s="96"/>
      <c r="G185" s="91">
        <f>G186</f>
        <v>5412.5</v>
      </c>
      <c r="H185" s="91">
        <f>H186</f>
        <v>5414.1</v>
      </c>
    </row>
    <row r="186" spans="1:8" ht="30">
      <c r="A186" s="73" t="s">
        <v>97</v>
      </c>
      <c r="B186" s="172" t="s">
        <v>205</v>
      </c>
      <c r="C186" s="96" t="s">
        <v>133</v>
      </c>
      <c r="D186" s="96" t="s">
        <v>133</v>
      </c>
      <c r="E186" s="43" t="s">
        <v>498</v>
      </c>
      <c r="F186" s="96" t="s">
        <v>92</v>
      </c>
      <c r="G186" s="322">
        <v>5412.5</v>
      </c>
      <c r="H186" s="322">
        <v>5414.1</v>
      </c>
    </row>
    <row r="187" spans="1:8" ht="30">
      <c r="A187" s="73" t="s">
        <v>266</v>
      </c>
      <c r="B187" s="172" t="s">
        <v>205</v>
      </c>
      <c r="C187" s="43" t="s">
        <v>133</v>
      </c>
      <c r="D187" s="43" t="s">
        <v>133</v>
      </c>
      <c r="E187" s="43" t="s">
        <v>499</v>
      </c>
      <c r="F187" s="96"/>
      <c r="G187" s="322">
        <f>G188</f>
        <v>100</v>
      </c>
      <c r="H187" s="322">
        <f>H188</f>
        <v>100</v>
      </c>
    </row>
    <row r="188" spans="1:8" ht="30">
      <c r="A188" s="73" t="s">
        <v>97</v>
      </c>
      <c r="B188" s="172" t="s">
        <v>205</v>
      </c>
      <c r="C188" s="43" t="s">
        <v>133</v>
      </c>
      <c r="D188" s="43" t="s">
        <v>133</v>
      </c>
      <c r="E188" s="43" t="s">
        <v>499</v>
      </c>
      <c r="F188" s="96" t="s">
        <v>92</v>
      </c>
      <c r="G188" s="322">
        <v>100</v>
      </c>
      <c r="H188" s="322">
        <v>100</v>
      </c>
    </row>
    <row r="189" spans="1:8" ht="19.5" customHeight="1">
      <c r="A189" s="165" t="s">
        <v>74</v>
      </c>
      <c r="B189" s="180" t="s">
        <v>205</v>
      </c>
      <c r="C189" s="167" t="s">
        <v>135</v>
      </c>
      <c r="D189" s="97"/>
      <c r="E189" s="43"/>
      <c r="F189" s="117"/>
      <c r="G189" s="177">
        <f>G190</f>
        <v>153680.5</v>
      </c>
      <c r="H189" s="177">
        <f>H190</f>
        <v>154840.19999999998</v>
      </c>
    </row>
    <row r="190" spans="1:8" ht="18" customHeight="1">
      <c r="A190" s="46" t="s">
        <v>75</v>
      </c>
      <c r="B190" s="172" t="s">
        <v>205</v>
      </c>
      <c r="C190" s="97" t="s">
        <v>135</v>
      </c>
      <c r="D190" s="97" t="s">
        <v>132</v>
      </c>
      <c r="E190" s="43"/>
      <c r="F190" s="117"/>
      <c r="G190" s="91">
        <f>G192+G195</f>
        <v>153680.5</v>
      </c>
      <c r="H190" s="91">
        <f>H192+H195</f>
        <v>154840.19999999998</v>
      </c>
    </row>
    <row r="191" spans="1:8" ht="24.75" customHeight="1">
      <c r="A191" s="191" t="s">
        <v>567</v>
      </c>
      <c r="B191" s="172" t="s">
        <v>205</v>
      </c>
      <c r="C191" s="97" t="s">
        <v>135</v>
      </c>
      <c r="D191" s="97" t="s">
        <v>132</v>
      </c>
      <c r="E191" s="43" t="s">
        <v>598</v>
      </c>
      <c r="F191" s="117"/>
      <c r="G191" s="91"/>
      <c r="H191" s="91"/>
    </row>
    <row r="192" spans="1:8" ht="18" customHeight="1">
      <c r="A192" s="191" t="s">
        <v>570</v>
      </c>
      <c r="B192" s="172" t="s">
        <v>205</v>
      </c>
      <c r="C192" s="97" t="s">
        <v>135</v>
      </c>
      <c r="D192" s="97" t="s">
        <v>132</v>
      </c>
      <c r="E192" s="43" t="s">
        <v>598</v>
      </c>
      <c r="F192" s="117"/>
      <c r="G192" s="92">
        <f>G193</f>
        <v>21812.8</v>
      </c>
      <c r="H192" s="92">
        <f>H193</f>
        <v>21812.8</v>
      </c>
    </row>
    <row r="193" spans="1:8" ht="15.75">
      <c r="A193" s="85" t="s">
        <v>313</v>
      </c>
      <c r="B193" s="172" t="s">
        <v>205</v>
      </c>
      <c r="C193" s="97" t="s">
        <v>135</v>
      </c>
      <c r="D193" s="97" t="s">
        <v>132</v>
      </c>
      <c r="E193" s="43" t="s">
        <v>312</v>
      </c>
      <c r="F193" s="117"/>
      <c r="G193" s="92">
        <f>G194</f>
        <v>21812.8</v>
      </c>
      <c r="H193" s="92">
        <f>H194</f>
        <v>21812.8</v>
      </c>
    </row>
    <row r="194" spans="1:8" ht="27.75" customHeight="1">
      <c r="A194" s="73" t="s">
        <v>97</v>
      </c>
      <c r="B194" s="172" t="s">
        <v>205</v>
      </c>
      <c r="C194" s="97" t="s">
        <v>135</v>
      </c>
      <c r="D194" s="97" t="s">
        <v>132</v>
      </c>
      <c r="E194" s="43" t="s">
        <v>312</v>
      </c>
      <c r="F194" s="97" t="s">
        <v>92</v>
      </c>
      <c r="G194" s="305">
        <v>21812.8</v>
      </c>
      <c r="H194" s="327">
        <v>21812.8</v>
      </c>
    </row>
    <row r="195" spans="1:8" ht="30">
      <c r="A195" s="191" t="s">
        <v>571</v>
      </c>
      <c r="B195" s="172" t="s">
        <v>205</v>
      </c>
      <c r="C195" s="97" t="s">
        <v>135</v>
      </c>
      <c r="D195" s="97" t="s">
        <v>132</v>
      </c>
      <c r="E195" s="43" t="s">
        <v>599</v>
      </c>
      <c r="F195" s="97"/>
      <c r="G195" s="92">
        <f>G196</f>
        <v>131867.7</v>
      </c>
      <c r="H195" s="92">
        <f>H196</f>
        <v>133027.4</v>
      </c>
    </row>
    <row r="196" spans="1:8" ht="29.25" customHeight="1">
      <c r="A196" s="85" t="s">
        <v>314</v>
      </c>
      <c r="B196" s="172" t="s">
        <v>205</v>
      </c>
      <c r="C196" s="97" t="s">
        <v>135</v>
      </c>
      <c r="D196" s="97" t="s">
        <v>132</v>
      </c>
      <c r="E196" s="43" t="s">
        <v>315</v>
      </c>
      <c r="F196" s="97"/>
      <c r="G196" s="92">
        <f>G197</f>
        <v>131867.7</v>
      </c>
      <c r="H196" s="92">
        <f>H197</f>
        <v>133027.4</v>
      </c>
    </row>
    <row r="197" spans="1:8" ht="28.5" customHeight="1">
      <c r="A197" s="73" t="s">
        <v>97</v>
      </c>
      <c r="B197" s="172" t="s">
        <v>205</v>
      </c>
      <c r="C197" s="97" t="s">
        <v>135</v>
      </c>
      <c r="D197" s="97" t="s">
        <v>132</v>
      </c>
      <c r="E197" s="43" t="s">
        <v>315</v>
      </c>
      <c r="F197" s="97" t="s">
        <v>92</v>
      </c>
      <c r="G197" s="295">
        <v>131867.7</v>
      </c>
      <c r="H197" s="295">
        <v>133027.4</v>
      </c>
    </row>
    <row r="198" spans="1:8" ht="19.5" customHeight="1">
      <c r="A198" s="165" t="s">
        <v>195</v>
      </c>
      <c r="B198" s="180" t="s">
        <v>205</v>
      </c>
      <c r="C198" s="167" t="s">
        <v>131</v>
      </c>
      <c r="D198" s="97"/>
      <c r="E198" s="43"/>
      <c r="F198" s="97"/>
      <c r="G198" s="179">
        <f aca="true" t="shared" si="7" ref="G198:H201">G199</f>
        <v>522.4</v>
      </c>
      <c r="H198" s="179">
        <f t="shared" si="7"/>
        <v>532.9</v>
      </c>
    </row>
    <row r="199" spans="1:8" ht="15.75">
      <c r="A199" s="46" t="s">
        <v>48</v>
      </c>
      <c r="B199" s="172" t="s">
        <v>205</v>
      </c>
      <c r="C199" s="97" t="s">
        <v>131</v>
      </c>
      <c r="D199" s="43" t="s">
        <v>133</v>
      </c>
      <c r="E199" s="43"/>
      <c r="F199" s="117"/>
      <c r="G199" s="92">
        <f>G200</f>
        <v>522.4</v>
      </c>
      <c r="H199" s="92">
        <f>H200</f>
        <v>532.9</v>
      </c>
    </row>
    <row r="200" spans="1:8" ht="30">
      <c r="A200" s="46" t="s">
        <v>316</v>
      </c>
      <c r="B200" s="172" t="s">
        <v>205</v>
      </c>
      <c r="C200" s="97" t="s">
        <v>131</v>
      </c>
      <c r="D200" s="43" t="s">
        <v>133</v>
      </c>
      <c r="E200" s="43" t="s">
        <v>317</v>
      </c>
      <c r="F200" s="117"/>
      <c r="G200" s="92">
        <f t="shared" si="7"/>
        <v>522.4</v>
      </c>
      <c r="H200" s="92">
        <f t="shared" si="7"/>
        <v>532.9</v>
      </c>
    </row>
    <row r="201" spans="1:8" ht="120">
      <c r="A201" s="46" t="s">
        <v>49</v>
      </c>
      <c r="B201" s="172" t="s">
        <v>205</v>
      </c>
      <c r="C201" s="97" t="s">
        <v>131</v>
      </c>
      <c r="D201" s="97" t="s">
        <v>133</v>
      </c>
      <c r="E201" s="43">
        <v>110202610</v>
      </c>
      <c r="F201" s="117"/>
      <c r="G201" s="92">
        <f t="shared" si="7"/>
        <v>522.4</v>
      </c>
      <c r="H201" s="92">
        <f t="shared" si="7"/>
        <v>532.9</v>
      </c>
    </row>
    <row r="202" spans="1:8" ht="31.5" customHeight="1">
      <c r="A202" s="46" t="s">
        <v>86</v>
      </c>
      <c r="B202" s="171">
        <v>301</v>
      </c>
      <c r="C202" s="97" t="s">
        <v>131</v>
      </c>
      <c r="D202" s="97" t="s">
        <v>133</v>
      </c>
      <c r="E202" s="43">
        <v>110202610</v>
      </c>
      <c r="F202" s="97" t="s">
        <v>89</v>
      </c>
      <c r="G202" s="320">
        <v>522.4</v>
      </c>
      <c r="H202" s="295">
        <v>532.9</v>
      </c>
    </row>
    <row r="203" spans="1:8" ht="20.25" customHeight="1">
      <c r="A203" s="165" t="s">
        <v>196</v>
      </c>
      <c r="B203" s="362">
        <v>301</v>
      </c>
      <c r="C203" s="167" t="s">
        <v>319</v>
      </c>
      <c r="D203" s="167"/>
      <c r="E203" s="166"/>
      <c r="F203" s="167"/>
      <c r="G203" s="364">
        <f>G207+G204</f>
        <v>9128.4</v>
      </c>
      <c r="H203" s="364">
        <f>H207+H204</f>
        <v>9128.4</v>
      </c>
    </row>
    <row r="204" spans="1:8" ht="18" customHeight="1" hidden="1">
      <c r="A204" s="46" t="s">
        <v>76</v>
      </c>
      <c r="B204" s="171">
        <v>301</v>
      </c>
      <c r="C204" s="97" t="s">
        <v>319</v>
      </c>
      <c r="D204" s="43" t="s">
        <v>138</v>
      </c>
      <c r="E204" s="96"/>
      <c r="F204" s="96"/>
      <c r="G204" s="295">
        <f>G205</f>
        <v>0</v>
      </c>
      <c r="H204" s="295">
        <f>H205</f>
        <v>0</v>
      </c>
    </row>
    <row r="205" spans="1:8" ht="47.25" customHeight="1" hidden="1">
      <c r="A205" s="46" t="s">
        <v>260</v>
      </c>
      <c r="B205" s="171">
        <v>301</v>
      </c>
      <c r="C205" s="97" t="s">
        <v>319</v>
      </c>
      <c r="D205" s="43" t="s">
        <v>138</v>
      </c>
      <c r="E205" s="96" t="s">
        <v>258</v>
      </c>
      <c r="F205" s="96"/>
      <c r="G205" s="295">
        <f>G206</f>
        <v>0</v>
      </c>
      <c r="H205" s="295">
        <f>H206</f>
        <v>0</v>
      </c>
    </row>
    <row r="206" spans="1:8" ht="21" customHeight="1" hidden="1">
      <c r="A206" s="73" t="s">
        <v>427</v>
      </c>
      <c r="B206" s="171">
        <v>301</v>
      </c>
      <c r="C206" s="97" t="s">
        <v>319</v>
      </c>
      <c r="D206" s="43" t="s">
        <v>138</v>
      </c>
      <c r="E206" s="96" t="s">
        <v>258</v>
      </c>
      <c r="F206" s="96" t="s">
        <v>259</v>
      </c>
      <c r="G206" s="295">
        <v>0</v>
      </c>
      <c r="H206" s="295">
        <v>0</v>
      </c>
    </row>
    <row r="207" spans="1:8" ht="19.5" customHeight="1">
      <c r="A207" s="73" t="s">
        <v>102</v>
      </c>
      <c r="B207" s="171">
        <v>301</v>
      </c>
      <c r="C207" s="97" t="s">
        <v>319</v>
      </c>
      <c r="D207" s="97" t="s">
        <v>136</v>
      </c>
      <c r="E207" s="43"/>
      <c r="F207" s="97"/>
      <c r="G207" s="250">
        <f aca="true" t="shared" si="8" ref="G207:H209">G208</f>
        <v>9128.4</v>
      </c>
      <c r="H207" s="250">
        <f t="shared" si="8"/>
        <v>9128.4</v>
      </c>
    </row>
    <row r="208" spans="1:8" ht="27.75" customHeight="1">
      <c r="A208" s="74" t="s">
        <v>321</v>
      </c>
      <c r="B208" s="128" t="s">
        <v>205</v>
      </c>
      <c r="C208" s="70">
        <v>10</v>
      </c>
      <c r="D208" s="43" t="s">
        <v>136</v>
      </c>
      <c r="E208" s="97" t="s">
        <v>322</v>
      </c>
      <c r="F208" s="71"/>
      <c r="G208" s="92">
        <f t="shared" si="8"/>
        <v>9128.4</v>
      </c>
      <c r="H208" s="92">
        <f t="shared" si="8"/>
        <v>9128.4</v>
      </c>
    </row>
    <row r="209" spans="1:8" ht="45">
      <c r="A209" s="74" t="s">
        <v>103</v>
      </c>
      <c r="B209" s="128" t="s">
        <v>205</v>
      </c>
      <c r="C209" s="70">
        <v>10</v>
      </c>
      <c r="D209" s="43" t="s">
        <v>136</v>
      </c>
      <c r="E209" s="97" t="s">
        <v>323</v>
      </c>
      <c r="F209" s="71"/>
      <c r="G209" s="92">
        <f t="shared" si="8"/>
        <v>9128.4</v>
      </c>
      <c r="H209" s="92">
        <f t="shared" si="8"/>
        <v>9128.4</v>
      </c>
    </row>
    <row r="210" spans="1:8" ht="30">
      <c r="A210" s="73" t="s">
        <v>97</v>
      </c>
      <c r="B210" s="128" t="s">
        <v>205</v>
      </c>
      <c r="C210" s="70">
        <v>10</v>
      </c>
      <c r="D210" s="43" t="s">
        <v>136</v>
      </c>
      <c r="E210" s="97" t="s">
        <v>323</v>
      </c>
      <c r="F210" s="71">
        <v>600</v>
      </c>
      <c r="G210" s="92">
        <v>9128.4</v>
      </c>
      <c r="H210" s="92">
        <v>9128.4</v>
      </c>
    </row>
    <row r="211" spans="1:8" ht="15.75">
      <c r="A211" s="165" t="s">
        <v>78</v>
      </c>
      <c r="B211" s="180" t="s">
        <v>205</v>
      </c>
      <c r="C211" s="166">
        <v>11</v>
      </c>
      <c r="D211" s="43"/>
      <c r="E211" s="43"/>
      <c r="F211" s="96"/>
      <c r="G211" s="177">
        <f>G212+G216</f>
        <v>81025.9</v>
      </c>
      <c r="H211" s="177">
        <f>H212+H216</f>
        <v>82250.4</v>
      </c>
    </row>
    <row r="212" spans="1:8" ht="16.5" customHeight="1">
      <c r="A212" s="74" t="s">
        <v>549</v>
      </c>
      <c r="B212" s="172" t="s">
        <v>205</v>
      </c>
      <c r="C212" s="97" t="s">
        <v>91</v>
      </c>
      <c r="D212" s="43" t="s">
        <v>138</v>
      </c>
      <c r="E212" s="266"/>
      <c r="F212" s="97"/>
      <c r="G212" s="91">
        <f>G214</f>
        <v>78743.9</v>
      </c>
      <c r="H212" s="91">
        <f>H214</f>
        <v>79968.4</v>
      </c>
    </row>
    <row r="213" spans="1:8" ht="28.5" customHeight="1">
      <c r="A213" s="79" t="s">
        <v>563</v>
      </c>
      <c r="B213" s="172" t="s">
        <v>205</v>
      </c>
      <c r="C213" s="97" t="s">
        <v>91</v>
      </c>
      <c r="D213" s="43" t="s">
        <v>138</v>
      </c>
      <c r="E213">
        <v>3700000000</v>
      </c>
      <c r="F213" s="97"/>
      <c r="G213" s="91">
        <v>78743.9</v>
      </c>
      <c r="H213" s="91">
        <v>79968.4</v>
      </c>
    </row>
    <row r="214" spans="1:8" ht="23.25" customHeight="1">
      <c r="A214" s="80" t="s">
        <v>353</v>
      </c>
      <c r="B214" s="171">
        <v>301</v>
      </c>
      <c r="C214" s="97" t="s">
        <v>91</v>
      </c>
      <c r="D214" s="43" t="s">
        <v>138</v>
      </c>
      <c r="E214" s="96" t="s">
        <v>507</v>
      </c>
      <c r="F214" s="97"/>
      <c r="G214" s="91">
        <f>G215</f>
        <v>78743.9</v>
      </c>
      <c r="H214" s="91">
        <f>H215</f>
        <v>79968.4</v>
      </c>
    </row>
    <row r="215" spans="1:8" ht="18.75" customHeight="1">
      <c r="A215" s="73" t="s">
        <v>97</v>
      </c>
      <c r="B215" s="171">
        <v>301</v>
      </c>
      <c r="C215" s="97" t="s">
        <v>91</v>
      </c>
      <c r="D215" s="43" t="s">
        <v>138</v>
      </c>
      <c r="E215" s="96" t="s">
        <v>507</v>
      </c>
      <c r="F215" s="97" t="s">
        <v>92</v>
      </c>
      <c r="G215" s="320">
        <v>78743.9</v>
      </c>
      <c r="H215" s="303">
        <v>79968.4</v>
      </c>
    </row>
    <row r="216" spans="1:8" ht="18" customHeight="1">
      <c r="A216" s="46" t="s">
        <v>79</v>
      </c>
      <c r="B216" s="171">
        <v>301</v>
      </c>
      <c r="C216" s="97">
        <v>11</v>
      </c>
      <c r="D216" s="43" t="s">
        <v>134</v>
      </c>
      <c r="E216" s="43"/>
      <c r="F216" s="97"/>
      <c r="G216" s="91">
        <f>G217</f>
        <v>2282</v>
      </c>
      <c r="H216" s="91">
        <f>H217</f>
        <v>2282</v>
      </c>
    </row>
    <row r="217" spans="1:8" ht="29.25" customHeight="1">
      <c r="A217" s="74" t="s">
        <v>324</v>
      </c>
      <c r="B217" s="172" t="s">
        <v>205</v>
      </c>
      <c r="C217" s="97" t="s">
        <v>91</v>
      </c>
      <c r="D217" s="43" t="s">
        <v>134</v>
      </c>
      <c r="E217" s="43" t="s">
        <v>508</v>
      </c>
      <c r="F217" s="97"/>
      <c r="G217" s="91">
        <f>G218+G219</f>
        <v>2282</v>
      </c>
      <c r="H217" s="91">
        <f>H218+H219</f>
        <v>2282</v>
      </c>
    </row>
    <row r="218" spans="1:8" ht="30">
      <c r="A218" s="73" t="s">
        <v>86</v>
      </c>
      <c r="B218" s="172" t="s">
        <v>205</v>
      </c>
      <c r="C218" s="97" t="s">
        <v>91</v>
      </c>
      <c r="D218" s="43" t="s">
        <v>134</v>
      </c>
      <c r="E218" s="43" t="s">
        <v>508</v>
      </c>
      <c r="F218" s="97" t="s">
        <v>89</v>
      </c>
      <c r="G218" s="91">
        <v>782</v>
      </c>
      <c r="H218" s="91">
        <v>782</v>
      </c>
    </row>
    <row r="219" spans="1:8" ht="28.5" customHeight="1">
      <c r="A219" s="73" t="s">
        <v>97</v>
      </c>
      <c r="B219" s="172" t="s">
        <v>205</v>
      </c>
      <c r="C219" s="97">
        <v>11</v>
      </c>
      <c r="D219" s="43" t="s">
        <v>134</v>
      </c>
      <c r="E219" s="43" t="s">
        <v>508</v>
      </c>
      <c r="F219" s="96" t="s">
        <v>92</v>
      </c>
      <c r="G219" s="91">
        <v>1500</v>
      </c>
      <c r="H219" s="91">
        <v>1500</v>
      </c>
    </row>
    <row r="220" spans="1:8" ht="26.25" customHeight="1">
      <c r="A220" s="200" t="s">
        <v>615</v>
      </c>
      <c r="B220" s="201"/>
      <c r="C220" s="202"/>
      <c r="D220" s="203"/>
      <c r="E220" s="203"/>
      <c r="F220" s="186"/>
      <c r="G220" s="177">
        <f>G221</f>
        <v>11553.900000000001</v>
      </c>
      <c r="H220" s="177">
        <f>H221</f>
        <v>11788.7</v>
      </c>
    </row>
    <row r="221" spans="1:8" ht="15.75">
      <c r="A221" s="165" t="s">
        <v>118</v>
      </c>
      <c r="B221" s="180" t="s">
        <v>391</v>
      </c>
      <c r="C221" s="168" t="s">
        <v>132</v>
      </c>
      <c r="D221" s="98"/>
      <c r="E221" s="96"/>
      <c r="F221" s="96"/>
      <c r="G221" s="177">
        <f>G222+G226+G232</f>
        <v>11553.900000000001</v>
      </c>
      <c r="H221" s="177">
        <f>H222+H226+H232</f>
        <v>11788.7</v>
      </c>
    </row>
    <row r="222" spans="1:8" ht="30">
      <c r="A222" s="46" t="s">
        <v>119</v>
      </c>
      <c r="B222" s="172" t="s">
        <v>391</v>
      </c>
      <c r="C222" s="96" t="s">
        <v>132</v>
      </c>
      <c r="D222" s="96" t="s">
        <v>134</v>
      </c>
      <c r="E222" s="96"/>
      <c r="F222" s="96"/>
      <c r="G222" s="91">
        <f aca="true" t="shared" si="9" ref="G222:H224">G223</f>
        <v>2137.8</v>
      </c>
      <c r="H222" s="91">
        <f t="shared" si="9"/>
        <v>2159.2</v>
      </c>
    </row>
    <row r="223" spans="1:8" ht="15.75">
      <c r="A223" s="47" t="s">
        <v>37</v>
      </c>
      <c r="B223" s="172" t="s">
        <v>391</v>
      </c>
      <c r="C223" s="96" t="s">
        <v>132</v>
      </c>
      <c r="D223" s="96" t="s">
        <v>134</v>
      </c>
      <c r="E223" s="96" t="s">
        <v>285</v>
      </c>
      <c r="F223" s="116"/>
      <c r="G223" s="91">
        <f t="shared" si="9"/>
        <v>2137.8</v>
      </c>
      <c r="H223" s="91">
        <f t="shared" si="9"/>
        <v>2159.2</v>
      </c>
    </row>
    <row r="224" spans="1:8" ht="15.75">
      <c r="A224" s="46" t="s">
        <v>120</v>
      </c>
      <c r="B224" s="172" t="s">
        <v>391</v>
      </c>
      <c r="C224" s="96" t="s">
        <v>132</v>
      </c>
      <c r="D224" s="96" t="s">
        <v>134</v>
      </c>
      <c r="E224" s="96" t="s">
        <v>286</v>
      </c>
      <c r="F224" s="116"/>
      <c r="G224" s="91">
        <f t="shared" si="9"/>
        <v>2137.8</v>
      </c>
      <c r="H224" s="91">
        <f t="shared" si="9"/>
        <v>2159.2</v>
      </c>
    </row>
    <row r="225" spans="1:8" ht="60">
      <c r="A225" s="44" t="s">
        <v>85</v>
      </c>
      <c r="B225" s="172" t="s">
        <v>391</v>
      </c>
      <c r="C225" s="96" t="s">
        <v>132</v>
      </c>
      <c r="D225" s="96" t="s">
        <v>134</v>
      </c>
      <c r="E225" s="96" t="s">
        <v>286</v>
      </c>
      <c r="F225" s="96" t="s">
        <v>88</v>
      </c>
      <c r="G225" s="293">
        <v>2137.8</v>
      </c>
      <c r="H225" s="293">
        <v>2159.2</v>
      </c>
    </row>
    <row r="226" spans="1:8" ht="30">
      <c r="A226" s="46" t="s">
        <v>125</v>
      </c>
      <c r="B226" s="172" t="s">
        <v>391</v>
      </c>
      <c r="C226" s="96" t="s">
        <v>132</v>
      </c>
      <c r="D226" s="96" t="s">
        <v>138</v>
      </c>
      <c r="E226" s="96"/>
      <c r="F226" s="116"/>
      <c r="G226" s="91">
        <f>G227</f>
        <v>8368.9</v>
      </c>
      <c r="H226" s="91">
        <f>H227</f>
        <v>8572</v>
      </c>
    </row>
    <row r="227" spans="1:8" ht="15.75">
      <c r="A227" s="47" t="s">
        <v>37</v>
      </c>
      <c r="B227" s="172" t="s">
        <v>391</v>
      </c>
      <c r="C227" s="96" t="s">
        <v>132</v>
      </c>
      <c r="D227" s="96" t="s">
        <v>138</v>
      </c>
      <c r="E227" s="96" t="s">
        <v>285</v>
      </c>
      <c r="F227" s="116"/>
      <c r="G227" s="91">
        <f>G228</f>
        <v>8368.9</v>
      </c>
      <c r="H227" s="91">
        <f>H228</f>
        <v>8572</v>
      </c>
    </row>
    <row r="228" spans="1:8" ht="15.75">
      <c r="A228" s="46" t="s">
        <v>120</v>
      </c>
      <c r="B228" s="172" t="s">
        <v>391</v>
      </c>
      <c r="C228" s="96" t="s">
        <v>132</v>
      </c>
      <c r="D228" s="96" t="s">
        <v>138</v>
      </c>
      <c r="E228" s="96" t="s">
        <v>287</v>
      </c>
      <c r="F228" s="116"/>
      <c r="G228" s="91">
        <f>SUM(G229:G231)</f>
        <v>8368.9</v>
      </c>
      <c r="H228" s="91">
        <f>SUM(H229:H231)</f>
        <v>8572</v>
      </c>
    </row>
    <row r="229" spans="1:8" ht="60">
      <c r="A229" s="44" t="s">
        <v>85</v>
      </c>
      <c r="B229" s="172" t="s">
        <v>391</v>
      </c>
      <c r="C229" s="96" t="s">
        <v>132</v>
      </c>
      <c r="D229" s="96" t="s">
        <v>138</v>
      </c>
      <c r="E229" s="96" t="s">
        <v>287</v>
      </c>
      <c r="F229" s="96" t="s">
        <v>88</v>
      </c>
      <c r="G229" s="293">
        <v>6405.9</v>
      </c>
      <c r="H229" s="293">
        <v>6470</v>
      </c>
    </row>
    <row r="230" spans="1:8" ht="29.25" customHeight="1">
      <c r="A230" s="46" t="s">
        <v>86</v>
      </c>
      <c r="B230" s="172" t="s">
        <v>391</v>
      </c>
      <c r="C230" s="96" t="s">
        <v>132</v>
      </c>
      <c r="D230" s="96" t="s">
        <v>138</v>
      </c>
      <c r="E230" s="96" t="s">
        <v>287</v>
      </c>
      <c r="F230" s="96" t="s">
        <v>89</v>
      </c>
      <c r="G230" s="293">
        <v>1811</v>
      </c>
      <c r="H230" s="293">
        <v>1950</v>
      </c>
    </row>
    <row r="231" spans="1:8" ht="15.75">
      <c r="A231" s="46" t="s">
        <v>87</v>
      </c>
      <c r="B231" s="172" t="s">
        <v>391</v>
      </c>
      <c r="C231" s="96" t="s">
        <v>132</v>
      </c>
      <c r="D231" s="96" t="s">
        <v>138</v>
      </c>
      <c r="E231" s="96" t="s">
        <v>287</v>
      </c>
      <c r="F231" s="96" t="s">
        <v>90</v>
      </c>
      <c r="G231" s="293">
        <v>152</v>
      </c>
      <c r="H231" s="293">
        <v>152</v>
      </c>
    </row>
    <row r="232" spans="1:8" ht="33" customHeight="1">
      <c r="A232" s="80" t="s">
        <v>214</v>
      </c>
      <c r="B232" s="172" t="s">
        <v>391</v>
      </c>
      <c r="C232" s="96" t="s">
        <v>132</v>
      </c>
      <c r="D232" s="96" t="s">
        <v>137</v>
      </c>
      <c r="E232" s="96"/>
      <c r="F232" s="116"/>
      <c r="G232" s="91">
        <f>G233</f>
        <v>1047.2</v>
      </c>
      <c r="H232" s="91">
        <f>H233</f>
        <v>1057.5</v>
      </c>
    </row>
    <row r="233" spans="1:8" ht="21.75" customHeight="1">
      <c r="A233" s="47" t="s">
        <v>37</v>
      </c>
      <c r="B233" s="172" t="s">
        <v>391</v>
      </c>
      <c r="C233" s="96" t="s">
        <v>132</v>
      </c>
      <c r="D233" s="96" t="s">
        <v>137</v>
      </c>
      <c r="E233" s="96" t="s">
        <v>285</v>
      </c>
      <c r="F233" s="116"/>
      <c r="G233" s="91">
        <f>G234</f>
        <v>1047.2</v>
      </c>
      <c r="H233" s="91">
        <f>H234</f>
        <v>1057.5</v>
      </c>
    </row>
    <row r="234" spans="1:8" ht="15.75">
      <c r="A234" s="46" t="s">
        <v>120</v>
      </c>
      <c r="B234" s="172" t="s">
        <v>391</v>
      </c>
      <c r="C234" s="96" t="s">
        <v>132</v>
      </c>
      <c r="D234" s="96" t="s">
        <v>137</v>
      </c>
      <c r="E234" s="96" t="s">
        <v>287</v>
      </c>
      <c r="F234" s="116"/>
      <c r="G234" s="91">
        <f>SUM(G235:G237)</f>
        <v>1047.2</v>
      </c>
      <c r="H234" s="91">
        <f>SUM(H235:H237)</f>
        <v>1057.5</v>
      </c>
    </row>
    <row r="235" spans="1:8" ht="30.75" customHeight="1">
      <c r="A235" s="44" t="s">
        <v>85</v>
      </c>
      <c r="B235" s="172" t="s">
        <v>391</v>
      </c>
      <c r="C235" s="96" t="s">
        <v>132</v>
      </c>
      <c r="D235" s="96" t="s">
        <v>137</v>
      </c>
      <c r="E235" s="96" t="s">
        <v>287</v>
      </c>
      <c r="F235" s="96" t="s">
        <v>88</v>
      </c>
      <c r="G235" s="303">
        <v>1036</v>
      </c>
      <c r="H235" s="303">
        <v>1046.3</v>
      </c>
    </row>
    <row r="236" spans="1:8" ht="30">
      <c r="A236" s="46" t="s">
        <v>86</v>
      </c>
      <c r="B236" s="172" t="s">
        <v>391</v>
      </c>
      <c r="C236" s="96" t="s">
        <v>132</v>
      </c>
      <c r="D236" s="96" t="s">
        <v>137</v>
      </c>
      <c r="E236" s="96" t="s">
        <v>287</v>
      </c>
      <c r="F236" s="96" t="s">
        <v>89</v>
      </c>
      <c r="G236" s="303">
        <v>6.2</v>
      </c>
      <c r="H236" s="303">
        <v>6.2</v>
      </c>
    </row>
    <row r="237" spans="1:8" ht="15.75">
      <c r="A237" s="46" t="s">
        <v>87</v>
      </c>
      <c r="B237" s="172" t="s">
        <v>391</v>
      </c>
      <c r="C237" s="96" t="s">
        <v>132</v>
      </c>
      <c r="D237" s="96" t="s">
        <v>137</v>
      </c>
      <c r="E237" s="96" t="s">
        <v>287</v>
      </c>
      <c r="F237" s="96" t="s">
        <v>90</v>
      </c>
      <c r="G237" s="303">
        <v>5</v>
      </c>
      <c r="H237" s="303">
        <v>5</v>
      </c>
    </row>
    <row r="238" spans="1:8" ht="15.75" customHeight="1">
      <c r="A238" s="440" t="s">
        <v>616</v>
      </c>
      <c r="B238" s="441"/>
      <c r="C238" s="441"/>
      <c r="D238" s="441"/>
      <c r="E238" s="441"/>
      <c r="F238" s="442"/>
      <c r="G238" s="177">
        <f>G255+G239+G251+G246</f>
        <v>35113</v>
      </c>
      <c r="H238" s="177">
        <f>H255+H239+H251+H246</f>
        <v>36107.5</v>
      </c>
    </row>
    <row r="239" spans="1:8" ht="14.25">
      <c r="A239" s="165" t="s">
        <v>118</v>
      </c>
      <c r="B239" s="167" t="s">
        <v>218</v>
      </c>
      <c r="C239" s="168" t="s">
        <v>132</v>
      </c>
      <c r="D239" s="224"/>
      <c r="E239" s="224"/>
      <c r="F239" s="225"/>
      <c r="G239" s="177">
        <f aca="true" t="shared" si="10" ref="G239:H241">G240</f>
        <v>5648.900000000001</v>
      </c>
      <c r="H239" s="177">
        <f t="shared" si="10"/>
        <v>5798.5</v>
      </c>
    </row>
    <row r="240" spans="1:8" ht="30">
      <c r="A240" s="80" t="s">
        <v>214</v>
      </c>
      <c r="B240" s="97" t="s">
        <v>218</v>
      </c>
      <c r="C240" s="96" t="s">
        <v>132</v>
      </c>
      <c r="D240" s="96" t="s">
        <v>137</v>
      </c>
      <c r="E240" s="96"/>
      <c r="F240" s="116"/>
      <c r="G240" s="91">
        <f t="shared" si="10"/>
        <v>5648.900000000001</v>
      </c>
      <c r="H240" s="91">
        <f t="shared" si="10"/>
        <v>5798.5</v>
      </c>
    </row>
    <row r="241" spans="1:8" ht="15">
      <c r="A241" s="47" t="s">
        <v>37</v>
      </c>
      <c r="B241" s="71">
        <v>691</v>
      </c>
      <c r="C241" s="96" t="s">
        <v>132</v>
      </c>
      <c r="D241" s="96" t="s">
        <v>137</v>
      </c>
      <c r="E241" s="96" t="s">
        <v>285</v>
      </c>
      <c r="F241" s="116"/>
      <c r="G241" s="91">
        <f t="shared" si="10"/>
        <v>5648.900000000001</v>
      </c>
      <c r="H241" s="91">
        <f t="shared" si="10"/>
        <v>5798.5</v>
      </c>
    </row>
    <row r="242" spans="1:8" ht="15">
      <c r="A242" s="46" t="s">
        <v>120</v>
      </c>
      <c r="B242" s="71">
        <v>691</v>
      </c>
      <c r="C242" s="96" t="s">
        <v>132</v>
      </c>
      <c r="D242" s="96" t="s">
        <v>137</v>
      </c>
      <c r="E242" s="96" t="s">
        <v>287</v>
      </c>
      <c r="F242" s="116"/>
      <c r="G242" s="91">
        <f>SUM(G243:G245)</f>
        <v>5648.900000000001</v>
      </c>
      <c r="H242" s="91">
        <f>SUM(H243:H245)</f>
        <v>5798.5</v>
      </c>
    </row>
    <row r="243" spans="1:8" ht="26.25" customHeight="1">
      <c r="A243" s="44" t="s">
        <v>85</v>
      </c>
      <c r="B243" s="97" t="s">
        <v>218</v>
      </c>
      <c r="C243" s="96" t="s">
        <v>132</v>
      </c>
      <c r="D243" s="96" t="s">
        <v>137</v>
      </c>
      <c r="E243" s="96" t="s">
        <v>287</v>
      </c>
      <c r="F243" s="96" t="s">
        <v>88</v>
      </c>
      <c r="G243" s="303">
        <v>4249.1</v>
      </c>
      <c r="H243" s="303">
        <v>4291.7</v>
      </c>
    </row>
    <row r="244" spans="1:8" ht="30">
      <c r="A244" s="46" t="s">
        <v>86</v>
      </c>
      <c r="B244" s="71">
        <v>691</v>
      </c>
      <c r="C244" s="96" t="s">
        <v>132</v>
      </c>
      <c r="D244" s="96" t="s">
        <v>137</v>
      </c>
      <c r="E244" s="96" t="s">
        <v>287</v>
      </c>
      <c r="F244" s="96" t="s">
        <v>89</v>
      </c>
      <c r="G244" s="303">
        <v>1391.8</v>
      </c>
      <c r="H244" s="303">
        <v>1498.8</v>
      </c>
    </row>
    <row r="245" spans="1:8" ht="15">
      <c r="A245" s="46" t="s">
        <v>87</v>
      </c>
      <c r="B245" s="71">
        <v>691</v>
      </c>
      <c r="C245" s="96" t="s">
        <v>132</v>
      </c>
      <c r="D245" s="96" t="s">
        <v>137</v>
      </c>
      <c r="E245" s="96" t="s">
        <v>287</v>
      </c>
      <c r="F245" s="96" t="s">
        <v>90</v>
      </c>
      <c r="G245" s="303">
        <v>8</v>
      </c>
      <c r="H245" s="303">
        <v>8</v>
      </c>
    </row>
    <row r="246" spans="1:8" ht="14.25">
      <c r="A246" s="165" t="s">
        <v>56</v>
      </c>
      <c r="B246" s="331" t="s">
        <v>205</v>
      </c>
      <c r="C246" s="168" t="s">
        <v>134</v>
      </c>
      <c r="D246" s="168"/>
      <c r="E246" s="168"/>
      <c r="F246" s="168"/>
      <c r="G246" s="177">
        <f aca="true" t="shared" si="11" ref="G246:H249">G247</f>
        <v>4196.3</v>
      </c>
      <c r="H246" s="177">
        <f t="shared" si="11"/>
        <v>4598.9</v>
      </c>
    </row>
    <row r="247" spans="1:8" ht="15">
      <c r="A247" s="46" t="s">
        <v>60</v>
      </c>
      <c r="B247" s="196" t="s">
        <v>205</v>
      </c>
      <c r="C247" s="96" t="s">
        <v>134</v>
      </c>
      <c r="D247" s="96" t="s">
        <v>138</v>
      </c>
      <c r="E247" s="96"/>
      <c r="F247" s="96"/>
      <c r="G247" s="91">
        <f t="shared" si="11"/>
        <v>4196.3</v>
      </c>
      <c r="H247" s="91">
        <f t="shared" si="11"/>
        <v>4598.9</v>
      </c>
    </row>
    <row r="248" spans="1:8" ht="15">
      <c r="A248" s="46" t="s">
        <v>37</v>
      </c>
      <c r="B248" s="196" t="s">
        <v>205</v>
      </c>
      <c r="C248" s="96" t="s">
        <v>134</v>
      </c>
      <c r="D248" s="96" t="s">
        <v>138</v>
      </c>
      <c r="E248" s="96" t="s">
        <v>285</v>
      </c>
      <c r="F248" s="96"/>
      <c r="G248" s="91">
        <f t="shared" si="11"/>
        <v>4196.3</v>
      </c>
      <c r="H248" s="91">
        <f t="shared" si="11"/>
        <v>4598.9</v>
      </c>
    </row>
    <row r="249" spans="1:8" ht="30">
      <c r="A249" s="46" t="s">
        <v>61</v>
      </c>
      <c r="B249" s="196" t="s">
        <v>205</v>
      </c>
      <c r="C249" s="96" t="s">
        <v>134</v>
      </c>
      <c r="D249" s="96" t="s">
        <v>138</v>
      </c>
      <c r="E249" s="96" t="s">
        <v>299</v>
      </c>
      <c r="F249" s="96"/>
      <c r="G249" s="91">
        <f t="shared" si="11"/>
        <v>4196.3</v>
      </c>
      <c r="H249" s="91">
        <f t="shared" si="11"/>
        <v>4598.9</v>
      </c>
    </row>
    <row r="250" spans="1:8" ht="15">
      <c r="A250" s="46" t="s">
        <v>197</v>
      </c>
      <c r="B250" s="196" t="s">
        <v>205</v>
      </c>
      <c r="C250" s="96" t="s">
        <v>134</v>
      </c>
      <c r="D250" s="96" t="s">
        <v>138</v>
      </c>
      <c r="E250" s="96" t="s">
        <v>299</v>
      </c>
      <c r="F250" s="96" t="s">
        <v>185</v>
      </c>
      <c r="G250" s="329">
        <v>4196.3</v>
      </c>
      <c r="H250" s="329">
        <v>4598.9</v>
      </c>
    </row>
    <row r="251" spans="1:8" ht="14.25" hidden="1">
      <c r="A251" s="332" t="s">
        <v>196</v>
      </c>
      <c r="B251" s="331">
        <v>691</v>
      </c>
      <c r="C251" s="168" t="s">
        <v>319</v>
      </c>
      <c r="D251" s="168"/>
      <c r="E251" s="168"/>
      <c r="F251" s="168"/>
      <c r="G251" s="177">
        <f aca="true" t="shared" si="12" ref="G251:H253">G252</f>
        <v>0</v>
      </c>
      <c r="H251" s="177">
        <f t="shared" si="12"/>
        <v>0</v>
      </c>
    </row>
    <row r="252" spans="1:8" ht="15" hidden="1">
      <c r="A252" s="46" t="s">
        <v>30</v>
      </c>
      <c r="B252" s="196">
        <v>691</v>
      </c>
      <c r="C252" s="96" t="s">
        <v>319</v>
      </c>
      <c r="D252" s="96" t="s">
        <v>132</v>
      </c>
      <c r="E252" s="96"/>
      <c r="F252" s="96"/>
      <c r="G252" s="91">
        <f t="shared" si="12"/>
        <v>0</v>
      </c>
      <c r="H252" s="91">
        <f t="shared" si="12"/>
        <v>0</v>
      </c>
    </row>
    <row r="253" spans="1:8" ht="15" hidden="1">
      <c r="A253" s="46" t="s">
        <v>31</v>
      </c>
      <c r="B253" s="196">
        <v>691</v>
      </c>
      <c r="C253" s="96" t="s">
        <v>319</v>
      </c>
      <c r="D253" s="96" t="s">
        <v>132</v>
      </c>
      <c r="E253" s="335">
        <v>9900049100</v>
      </c>
      <c r="F253" s="96"/>
      <c r="G253" s="91">
        <f t="shared" si="12"/>
        <v>0</v>
      </c>
      <c r="H253" s="91">
        <f t="shared" si="12"/>
        <v>0</v>
      </c>
    </row>
    <row r="254" spans="1:8" ht="15" hidden="1">
      <c r="A254" s="337" t="s">
        <v>427</v>
      </c>
      <c r="B254" s="196">
        <v>691</v>
      </c>
      <c r="C254" s="96" t="s">
        <v>319</v>
      </c>
      <c r="D254" s="96" t="s">
        <v>132</v>
      </c>
      <c r="E254" s="330">
        <v>9900049100</v>
      </c>
      <c r="F254" s="96" t="s">
        <v>259</v>
      </c>
      <c r="G254" s="91">
        <v>0</v>
      </c>
      <c r="H254" s="91">
        <v>0</v>
      </c>
    </row>
    <row r="255" spans="1:8" ht="29.25">
      <c r="A255" s="207" t="s">
        <v>80</v>
      </c>
      <c r="B255" s="167" t="s">
        <v>218</v>
      </c>
      <c r="C255" s="167">
        <v>14</v>
      </c>
      <c r="D255" s="97"/>
      <c r="E255" s="43"/>
      <c r="F255" s="96"/>
      <c r="G255" s="178">
        <f>G257</f>
        <v>25267.8</v>
      </c>
      <c r="H255" s="178">
        <f>H257</f>
        <v>25710.1</v>
      </c>
    </row>
    <row r="256" spans="1:8" ht="27" customHeight="1">
      <c r="A256" s="338" t="s">
        <v>479</v>
      </c>
      <c r="B256" s="97" t="s">
        <v>218</v>
      </c>
      <c r="C256" s="97" t="s">
        <v>186</v>
      </c>
      <c r="D256" s="97" t="s">
        <v>132</v>
      </c>
      <c r="E256" s="43"/>
      <c r="F256" s="96"/>
      <c r="G256" s="178">
        <f>G257</f>
        <v>25267.8</v>
      </c>
      <c r="H256" s="178">
        <f>H257</f>
        <v>25710.1</v>
      </c>
    </row>
    <row r="257" spans="1:8" ht="15">
      <c r="A257" s="46" t="s">
        <v>37</v>
      </c>
      <c r="B257" s="97" t="s">
        <v>218</v>
      </c>
      <c r="C257" s="97">
        <v>14</v>
      </c>
      <c r="D257" s="97" t="s">
        <v>132</v>
      </c>
      <c r="E257" s="43" t="s">
        <v>285</v>
      </c>
      <c r="F257" s="96"/>
      <c r="G257" s="102">
        <f>G258+G260</f>
        <v>25267.8</v>
      </c>
      <c r="H257" s="102">
        <f>H258+H260</f>
        <v>25710.1</v>
      </c>
    </row>
    <row r="258" spans="1:8" ht="75">
      <c r="A258" s="339" t="s">
        <v>475</v>
      </c>
      <c r="B258" s="71">
        <v>691</v>
      </c>
      <c r="C258" s="71" t="s">
        <v>186</v>
      </c>
      <c r="D258" s="71" t="s">
        <v>132</v>
      </c>
      <c r="E258" s="341" t="s">
        <v>477</v>
      </c>
      <c r="F258" s="71"/>
      <c r="G258" s="371">
        <f>G259</f>
        <v>24433.5</v>
      </c>
      <c r="H258" s="371">
        <f>H259</f>
        <v>25465.6</v>
      </c>
    </row>
    <row r="259" spans="1:8" ht="15">
      <c r="A259" s="342" t="s">
        <v>197</v>
      </c>
      <c r="B259" s="71">
        <v>691</v>
      </c>
      <c r="C259" s="71" t="s">
        <v>186</v>
      </c>
      <c r="D259" s="71" t="s">
        <v>132</v>
      </c>
      <c r="E259" s="340" t="s">
        <v>477</v>
      </c>
      <c r="F259" s="71">
        <v>500</v>
      </c>
      <c r="G259" s="371">
        <v>24433.5</v>
      </c>
      <c r="H259" s="376">
        <v>25465.6</v>
      </c>
    </row>
    <row r="260" spans="1:8" ht="90">
      <c r="A260" s="338" t="s">
        <v>478</v>
      </c>
      <c r="B260" s="71">
        <v>691</v>
      </c>
      <c r="C260" s="71" t="s">
        <v>186</v>
      </c>
      <c r="D260" s="71" t="s">
        <v>132</v>
      </c>
      <c r="E260" s="71">
        <v>9900080060</v>
      </c>
      <c r="F260" s="71"/>
      <c r="G260" s="296">
        <f>G261</f>
        <v>834.3</v>
      </c>
      <c r="H260" s="296">
        <f>H261</f>
        <v>244.5</v>
      </c>
    </row>
    <row r="261" spans="1:8" ht="15">
      <c r="A261" s="46" t="s">
        <v>197</v>
      </c>
      <c r="B261" s="71">
        <v>691</v>
      </c>
      <c r="C261" s="71" t="s">
        <v>186</v>
      </c>
      <c r="D261" s="71" t="s">
        <v>132</v>
      </c>
      <c r="E261" s="71">
        <v>9900080060</v>
      </c>
      <c r="F261" s="71" t="s">
        <v>185</v>
      </c>
      <c r="G261" s="296">
        <v>834.3</v>
      </c>
      <c r="H261" s="361">
        <v>244.5</v>
      </c>
    </row>
    <row r="262" spans="1:8" ht="24.75" customHeight="1">
      <c r="A262" s="230" t="s">
        <v>361</v>
      </c>
      <c r="B262" s="180"/>
      <c r="C262" s="168"/>
      <c r="D262" s="168"/>
      <c r="E262" s="168"/>
      <c r="F262" s="316"/>
      <c r="G262" s="315">
        <f>G238+G220+G76+G68+G9</f>
        <v>1238756.07</v>
      </c>
      <c r="H262" s="315">
        <f>H238+H220+H76+H68+H9</f>
        <v>1238691.5</v>
      </c>
    </row>
    <row r="263" spans="1:8" ht="19.5" customHeight="1" hidden="1">
      <c r="A263" s="46" t="s">
        <v>347</v>
      </c>
      <c r="B263" s="71"/>
      <c r="C263" s="71"/>
      <c r="D263" s="71"/>
      <c r="E263" s="71"/>
      <c r="F263" s="266"/>
      <c r="G263" s="212">
        <v>13200</v>
      </c>
      <c r="H263" s="212">
        <v>27800</v>
      </c>
    </row>
    <row r="264" spans="1:8" ht="23.25" customHeight="1" hidden="1">
      <c r="A264" s="165" t="s">
        <v>139</v>
      </c>
      <c r="B264" s="180"/>
      <c r="C264" s="168"/>
      <c r="D264" s="168"/>
      <c r="E264" s="168"/>
      <c r="F264" s="168"/>
      <c r="G264" s="307">
        <f>G262+G263</f>
        <v>1251956.07</v>
      </c>
      <c r="H264" s="307">
        <f>H262+H263</f>
        <v>1266491.5</v>
      </c>
    </row>
    <row r="265" spans="7:8" ht="28.5" customHeight="1">
      <c r="G265" s="124"/>
      <c r="H265" s="40"/>
    </row>
    <row r="266" ht="22.5" customHeight="1"/>
    <row r="267" spans="7:8" ht="19.5" customHeight="1">
      <c r="G267" s="208"/>
      <c r="H267" s="208"/>
    </row>
    <row r="268" spans="7:8" ht="15">
      <c r="G268" s="124"/>
      <c r="H268" s="40"/>
    </row>
    <row r="269" spans="7:8" ht="12.75">
      <c r="G269" s="129"/>
      <c r="H269" s="129"/>
    </row>
  </sheetData>
  <sheetProtection/>
  <mergeCells count="8">
    <mergeCell ref="A4:H4"/>
    <mergeCell ref="A3:H3"/>
    <mergeCell ref="A9:F9"/>
    <mergeCell ref="A68:F68"/>
    <mergeCell ref="A76:F76"/>
    <mergeCell ref="A238:F238"/>
    <mergeCell ref="G7:H7"/>
    <mergeCell ref="A5:H5"/>
  </mergeCells>
  <printOptions/>
  <pageMargins left="0.7480314960629921" right="0.3937007874015748" top="0.3937007874015748" bottom="0.1968503937007874" header="0.5118110236220472" footer="0.5118110236220472"/>
  <pageSetup fitToHeight="6" fitToWidth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"/>
  <sheetViews>
    <sheetView view="pageBreakPreview" zoomScale="85" zoomScaleSheetLayoutView="85" zoomScalePageLayoutView="0" workbookViewId="0" topLeftCell="A217">
      <selection activeCell="G167" sqref="G167"/>
    </sheetView>
  </sheetViews>
  <sheetFormatPr defaultColWidth="9.00390625" defaultRowHeight="12.75"/>
  <cols>
    <col min="1" max="1" width="73.625" style="39" customWidth="1"/>
    <col min="2" max="2" width="7.375" style="104" customWidth="1"/>
    <col min="3" max="3" width="7.00390625" style="114" customWidth="1"/>
    <col min="4" max="4" width="11.875" style="104" customWidth="1"/>
    <col min="5" max="5" width="7.00390625" style="114" customWidth="1"/>
    <col min="6" max="6" width="13.625" style="21" customWidth="1"/>
    <col min="7" max="7" width="13.875" style="0" customWidth="1"/>
    <col min="11" max="11" width="13.875" style="0" customWidth="1"/>
  </cols>
  <sheetData>
    <row r="1" ht="15">
      <c r="F1" s="41" t="s">
        <v>154</v>
      </c>
    </row>
    <row r="2" ht="15">
      <c r="F2" s="41" t="s">
        <v>607</v>
      </c>
    </row>
    <row r="3" ht="15">
      <c r="F3" s="41" t="s">
        <v>608</v>
      </c>
    </row>
    <row r="4" ht="15">
      <c r="F4" s="49" t="s">
        <v>539</v>
      </c>
    </row>
    <row r="5" ht="15">
      <c r="F5" s="49"/>
    </row>
    <row r="6" ht="15">
      <c r="F6" s="41" t="s">
        <v>110</v>
      </c>
    </row>
    <row r="8" spans="1:6" ht="14.25">
      <c r="A8" s="449" t="s">
        <v>282</v>
      </c>
      <c r="B8" s="431"/>
      <c r="C8" s="431"/>
      <c r="D8" s="431"/>
      <c r="E8" s="431"/>
      <c r="F8" s="431"/>
    </row>
    <row r="9" spans="1:6" ht="12.75">
      <c r="A9" s="451" t="s">
        <v>617</v>
      </c>
      <c r="B9" s="445"/>
      <c r="C9" s="445"/>
      <c r="D9" s="445"/>
      <c r="E9" s="445"/>
      <c r="F9" s="445"/>
    </row>
    <row r="10" spans="1:6" ht="14.25">
      <c r="A10" s="449" t="s">
        <v>639</v>
      </c>
      <c r="B10" s="431"/>
      <c r="C10" s="431"/>
      <c r="D10" s="431"/>
      <c r="E10" s="431"/>
      <c r="F10" s="431"/>
    </row>
    <row r="11" spans="1:6" ht="14.25">
      <c r="A11" s="449" t="s">
        <v>640</v>
      </c>
      <c r="B11" s="431"/>
      <c r="C11" s="431"/>
      <c r="D11" s="431"/>
      <c r="E11" s="431"/>
      <c r="F11" s="431"/>
    </row>
    <row r="12" spans="1:6" ht="14.25">
      <c r="A12" s="450" t="s">
        <v>541</v>
      </c>
      <c r="B12" s="433"/>
      <c r="C12" s="433"/>
      <c r="D12" s="433"/>
      <c r="E12" s="433"/>
      <c r="F12" s="433"/>
    </row>
    <row r="13" ht="15">
      <c r="F13" s="41" t="s">
        <v>108</v>
      </c>
    </row>
    <row r="14" spans="1:10" ht="15">
      <c r="A14" s="407" t="s">
        <v>112</v>
      </c>
      <c r="B14" s="95" t="s">
        <v>127</v>
      </c>
      <c r="C14" s="94" t="s">
        <v>128</v>
      </c>
      <c r="D14" s="105" t="s">
        <v>129</v>
      </c>
      <c r="E14" s="105" t="s">
        <v>130</v>
      </c>
      <c r="F14" s="404" t="s">
        <v>284</v>
      </c>
      <c r="G14" s="221"/>
      <c r="H14" s="221"/>
      <c r="I14" s="37"/>
      <c r="J14" s="37"/>
    </row>
    <row r="15" spans="1:10" ht="15">
      <c r="A15" s="165" t="s">
        <v>118</v>
      </c>
      <c r="B15" s="168" t="s">
        <v>132</v>
      </c>
      <c r="C15" s="98"/>
      <c r="D15" s="96"/>
      <c r="E15" s="96"/>
      <c r="F15" s="302">
        <f>F16+F20+F26+F39+F43+F49+F53</f>
        <v>74810.94</v>
      </c>
      <c r="G15" s="300"/>
      <c r="H15" s="318"/>
      <c r="I15" s="267"/>
      <c r="J15" s="37"/>
    </row>
    <row r="16" spans="1:10" ht="30.75" customHeight="1">
      <c r="A16" s="46" t="s">
        <v>119</v>
      </c>
      <c r="B16" s="96" t="s">
        <v>132</v>
      </c>
      <c r="C16" s="96" t="s">
        <v>134</v>
      </c>
      <c r="D16" s="96"/>
      <c r="E16" s="96"/>
      <c r="F16" s="303">
        <f>F17</f>
        <v>2116.6</v>
      </c>
      <c r="G16" s="140"/>
      <c r="H16" s="37"/>
      <c r="I16" s="37"/>
      <c r="J16" s="37"/>
    </row>
    <row r="17" spans="1:10" ht="16.5" customHeight="1">
      <c r="A17" s="47" t="s">
        <v>37</v>
      </c>
      <c r="B17" s="96" t="s">
        <v>132</v>
      </c>
      <c r="C17" s="96" t="s">
        <v>134</v>
      </c>
      <c r="D17" s="96" t="s">
        <v>285</v>
      </c>
      <c r="E17" s="116"/>
      <c r="F17" s="303">
        <f>F18</f>
        <v>2116.6</v>
      </c>
      <c r="G17" s="140"/>
      <c r="H17" s="37"/>
      <c r="I17" s="37"/>
      <c r="J17" s="37"/>
    </row>
    <row r="18" spans="1:10" ht="15">
      <c r="A18" s="46" t="s">
        <v>120</v>
      </c>
      <c r="B18" s="96" t="s">
        <v>132</v>
      </c>
      <c r="C18" s="96" t="s">
        <v>134</v>
      </c>
      <c r="D18" s="96" t="s">
        <v>286</v>
      </c>
      <c r="E18" s="116"/>
      <c r="F18" s="303">
        <f>F19</f>
        <v>2116.6</v>
      </c>
      <c r="G18" s="147"/>
      <c r="H18" s="37"/>
      <c r="I18" s="37"/>
      <c r="J18" s="37"/>
    </row>
    <row r="19" spans="1:10" ht="43.5" customHeight="1">
      <c r="A19" s="44" t="s">
        <v>85</v>
      </c>
      <c r="B19" s="96" t="s">
        <v>132</v>
      </c>
      <c r="C19" s="96" t="s">
        <v>134</v>
      </c>
      <c r="D19" s="96" t="s">
        <v>286</v>
      </c>
      <c r="E19" s="96" t="s">
        <v>88</v>
      </c>
      <c r="F19" s="303">
        <v>2116.6</v>
      </c>
      <c r="G19" s="145"/>
      <c r="H19" s="37"/>
      <c r="I19" s="37"/>
      <c r="J19" s="37"/>
    </row>
    <row r="20" spans="1:10" ht="30">
      <c r="A20" s="46" t="s">
        <v>125</v>
      </c>
      <c r="B20" s="96" t="s">
        <v>132</v>
      </c>
      <c r="C20" s="96" t="s">
        <v>138</v>
      </c>
      <c r="D20" s="96"/>
      <c r="E20" s="116"/>
      <c r="F20" s="303">
        <f>F21</f>
        <v>8305.5</v>
      </c>
      <c r="G20" s="145"/>
      <c r="H20" s="37"/>
      <c r="I20" s="37"/>
      <c r="J20" s="37"/>
    </row>
    <row r="21" spans="1:10" ht="15.75" customHeight="1">
      <c r="A21" s="47" t="s">
        <v>37</v>
      </c>
      <c r="B21" s="96" t="s">
        <v>132</v>
      </c>
      <c r="C21" s="96" t="s">
        <v>138</v>
      </c>
      <c r="D21" s="96" t="s">
        <v>285</v>
      </c>
      <c r="E21" s="116"/>
      <c r="F21" s="303">
        <f>F22</f>
        <v>8305.5</v>
      </c>
      <c r="G21" s="145"/>
      <c r="H21" s="37"/>
      <c r="I21" s="37"/>
      <c r="J21" s="37"/>
    </row>
    <row r="22" spans="1:10" ht="15">
      <c r="A22" s="46" t="s">
        <v>120</v>
      </c>
      <c r="B22" s="96" t="s">
        <v>132</v>
      </c>
      <c r="C22" s="96" t="s">
        <v>138</v>
      </c>
      <c r="D22" s="96" t="s">
        <v>287</v>
      </c>
      <c r="E22" s="116"/>
      <c r="F22" s="303">
        <f>SUM(F23:F25)</f>
        <v>8305.5</v>
      </c>
      <c r="G22" s="145"/>
      <c r="H22" s="37"/>
      <c r="I22" s="37"/>
      <c r="J22" s="37"/>
    </row>
    <row r="23" spans="1:10" ht="41.25" customHeight="1">
      <c r="A23" s="44" t="s">
        <v>85</v>
      </c>
      <c r="B23" s="96" t="s">
        <v>132</v>
      </c>
      <c r="C23" s="96" t="s">
        <v>138</v>
      </c>
      <c r="D23" s="96" t="s">
        <v>287</v>
      </c>
      <c r="E23" s="96" t="s">
        <v>88</v>
      </c>
      <c r="F23" s="303">
        <v>6342.5</v>
      </c>
      <c r="G23" s="146"/>
      <c r="H23" s="37"/>
      <c r="I23" s="37"/>
      <c r="J23" s="37"/>
    </row>
    <row r="24" spans="1:10" ht="17.25" customHeight="1">
      <c r="A24" s="46" t="s">
        <v>86</v>
      </c>
      <c r="B24" s="96" t="s">
        <v>132</v>
      </c>
      <c r="C24" s="96" t="s">
        <v>138</v>
      </c>
      <c r="D24" s="96" t="s">
        <v>287</v>
      </c>
      <c r="E24" s="96" t="s">
        <v>89</v>
      </c>
      <c r="F24" s="303">
        <v>1811</v>
      </c>
      <c r="G24" s="146"/>
      <c r="H24" s="37"/>
      <c r="I24" s="37"/>
      <c r="J24" s="37"/>
    </row>
    <row r="25" spans="1:10" ht="18" customHeight="1">
      <c r="A25" s="46" t="s">
        <v>87</v>
      </c>
      <c r="B25" s="96" t="s">
        <v>132</v>
      </c>
      <c r="C25" s="96" t="s">
        <v>138</v>
      </c>
      <c r="D25" s="96" t="s">
        <v>287</v>
      </c>
      <c r="E25" s="96" t="s">
        <v>90</v>
      </c>
      <c r="F25" s="303">
        <v>152</v>
      </c>
      <c r="G25" s="146"/>
      <c r="H25" s="37"/>
      <c r="I25" s="37"/>
      <c r="J25" s="37"/>
    </row>
    <row r="26" spans="1:10" ht="30" customHeight="1">
      <c r="A26" s="46" t="s">
        <v>121</v>
      </c>
      <c r="B26" s="96" t="s">
        <v>132</v>
      </c>
      <c r="C26" s="96" t="s">
        <v>136</v>
      </c>
      <c r="D26" s="96"/>
      <c r="E26" s="96"/>
      <c r="F26" s="303">
        <f>F32+F27+F30</f>
        <v>18340.399999999998</v>
      </c>
      <c r="G26" s="148"/>
      <c r="H26" s="37"/>
      <c r="I26" s="37"/>
      <c r="J26" s="37"/>
    </row>
    <row r="27" spans="1:10" ht="75.75" customHeight="1">
      <c r="A27" s="191" t="s">
        <v>345</v>
      </c>
      <c r="B27" s="96" t="s">
        <v>132</v>
      </c>
      <c r="C27" s="96" t="s">
        <v>136</v>
      </c>
      <c r="D27" s="194">
        <v>220800000</v>
      </c>
      <c r="E27" s="96"/>
      <c r="F27" s="303">
        <f>F28</f>
        <v>445.3</v>
      </c>
      <c r="G27" s="148"/>
      <c r="H27" s="37"/>
      <c r="I27" s="37"/>
      <c r="J27" s="37"/>
    </row>
    <row r="28" spans="1:10" ht="18.75" customHeight="1">
      <c r="A28" s="191" t="s">
        <v>123</v>
      </c>
      <c r="B28" s="96" t="s">
        <v>132</v>
      </c>
      <c r="C28" s="96" t="s">
        <v>136</v>
      </c>
      <c r="D28" s="188">
        <v>220825302</v>
      </c>
      <c r="E28" s="96"/>
      <c r="F28" s="303">
        <f>F29</f>
        <v>445.3</v>
      </c>
      <c r="G28" s="148"/>
      <c r="H28" s="37"/>
      <c r="I28" s="37"/>
      <c r="J28" s="37"/>
    </row>
    <row r="29" spans="1:10" ht="44.25" customHeight="1">
      <c r="A29" s="191" t="s">
        <v>85</v>
      </c>
      <c r="B29" s="96" t="s">
        <v>132</v>
      </c>
      <c r="C29" s="96" t="s">
        <v>136</v>
      </c>
      <c r="D29" s="188">
        <v>220825302</v>
      </c>
      <c r="E29" s="96" t="s">
        <v>88</v>
      </c>
      <c r="F29" s="303">
        <v>445.3</v>
      </c>
      <c r="G29" s="148"/>
      <c r="H29" s="37"/>
      <c r="I29" s="37"/>
      <c r="J29" s="37"/>
    </row>
    <row r="30" spans="1:10" ht="30" customHeight="1">
      <c r="A30" s="46" t="s">
        <v>394</v>
      </c>
      <c r="B30" s="96" t="s">
        <v>132</v>
      </c>
      <c r="C30" s="96" t="s">
        <v>136</v>
      </c>
      <c r="D30" s="96" t="s">
        <v>393</v>
      </c>
      <c r="E30" s="96"/>
      <c r="F30" s="303">
        <f>F31</f>
        <v>4.8</v>
      </c>
      <c r="G30" s="148"/>
      <c r="H30" s="37"/>
      <c r="I30" s="37"/>
      <c r="J30" s="37"/>
    </row>
    <row r="31" spans="1:10" ht="27" customHeight="1">
      <c r="A31" s="191" t="s">
        <v>85</v>
      </c>
      <c r="B31" s="96" t="s">
        <v>132</v>
      </c>
      <c r="C31" s="96" t="s">
        <v>136</v>
      </c>
      <c r="D31" s="96" t="s">
        <v>393</v>
      </c>
      <c r="E31" s="96" t="s">
        <v>88</v>
      </c>
      <c r="F31" s="303">
        <v>4.8</v>
      </c>
      <c r="G31" s="148"/>
      <c r="H31" s="37"/>
      <c r="I31" s="37"/>
      <c r="J31" s="37"/>
    </row>
    <row r="32" spans="1:10" ht="18.75" customHeight="1">
      <c r="A32" s="192" t="s">
        <v>37</v>
      </c>
      <c r="B32" s="187" t="s">
        <v>132</v>
      </c>
      <c r="C32" s="187" t="s">
        <v>136</v>
      </c>
      <c r="D32" s="187" t="s">
        <v>285</v>
      </c>
      <c r="E32" s="193"/>
      <c r="F32" s="408">
        <f>F33+F37</f>
        <v>17890.3</v>
      </c>
      <c r="G32" s="147"/>
      <c r="H32" s="37"/>
      <c r="I32" s="37"/>
      <c r="J32" s="37"/>
    </row>
    <row r="33" spans="1:10" ht="15.75" customHeight="1">
      <c r="A33" s="46" t="s">
        <v>120</v>
      </c>
      <c r="B33" s="96" t="s">
        <v>132</v>
      </c>
      <c r="C33" s="96" t="s">
        <v>136</v>
      </c>
      <c r="D33" s="96" t="s">
        <v>287</v>
      </c>
      <c r="E33" s="116"/>
      <c r="F33" s="303">
        <f>SUM(F34:F36)</f>
        <v>17445</v>
      </c>
      <c r="G33" s="147"/>
      <c r="H33" s="37"/>
      <c r="I33" s="37"/>
      <c r="J33" s="37"/>
    </row>
    <row r="34" spans="1:10" ht="41.25" customHeight="1">
      <c r="A34" s="44" t="s">
        <v>85</v>
      </c>
      <c r="B34" s="96" t="s">
        <v>132</v>
      </c>
      <c r="C34" s="96" t="s">
        <v>136</v>
      </c>
      <c r="D34" s="96" t="s">
        <v>287</v>
      </c>
      <c r="E34" s="96" t="s">
        <v>88</v>
      </c>
      <c r="F34" s="303">
        <v>13894.5</v>
      </c>
      <c r="G34" s="148"/>
      <c r="H34" s="37"/>
      <c r="I34" s="37"/>
      <c r="J34" s="37"/>
    </row>
    <row r="35" spans="1:10" ht="18.75" customHeight="1">
      <c r="A35" s="46" t="s">
        <v>86</v>
      </c>
      <c r="B35" s="96" t="s">
        <v>132</v>
      </c>
      <c r="C35" s="96" t="s">
        <v>136</v>
      </c>
      <c r="D35" s="96" t="s">
        <v>287</v>
      </c>
      <c r="E35" s="96" t="s">
        <v>89</v>
      </c>
      <c r="F35" s="303">
        <v>3465.5</v>
      </c>
      <c r="G35" s="140"/>
      <c r="H35" s="37"/>
      <c r="I35" s="37"/>
      <c r="J35" s="37"/>
    </row>
    <row r="36" spans="1:10" ht="15">
      <c r="A36" s="46" t="s">
        <v>87</v>
      </c>
      <c r="B36" s="96" t="s">
        <v>132</v>
      </c>
      <c r="C36" s="96" t="s">
        <v>136</v>
      </c>
      <c r="D36" s="96" t="s">
        <v>287</v>
      </c>
      <c r="E36" s="96" t="s">
        <v>90</v>
      </c>
      <c r="F36" s="303">
        <v>85</v>
      </c>
      <c r="G36" s="148"/>
      <c r="H36" s="37"/>
      <c r="I36" s="37"/>
      <c r="J36" s="37"/>
    </row>
    <row r="37" spans="1:10" ht="30.75" customHeight="1">
      <c r="A37" s="79" t="s">
        <v>122</v>
      </c>
      <c r="B37" s="96" t="s">
        <v>132</v>
      </c>
      <c r="C37" s="96" t="s">
        <v>136</v>
      </c>
      <c r="D37" s="96" t="s">
        <v>288</v>
      </c>
      <c r="E37" s="96"/>
      <c r="F37" s="303">
        <f>F38</f>
        <v>445.3</v>
      </c>
      <c r="G37" s="148"/>
      <c r="H37" s="37"/>
      <c r="I37" s="37"/>
      <c r="J37" s="37"/>
    </row>
    <row r="38" spans="1:10" ht="43.5" customHeight="1">
      <c r="A38" s="44" t="s">
        <v>85</v>
      </c>
      <c r="B38" s="96" t="s">
        <v>132</v>
      </c>
      <c r="C38" s="96" t="s">
        <v>136</v>
      </c>
      <c r="D38" s="96" t="s">
        <v>288</v>
      </c>
      <c r="E38" s="96" t="s">
        <v>88</v>
      </c>
      <c r="F38" s="303">
        <v>445.3</v>
      </c>
      <c r="G38" s="149"/>
      <c r="H38" s="37"/>
      <c r="I38" s="37"/>
      <c r="J38" s="37"/>
    </row>
    <row r="39" spans="1:10" ht="20.25" customHeight="1">
      <c r="A39" s="44" t="s">
        <v>329</v>
      </c>
      <c r="B39" s="96" t="s">
        <v>132</v>
      </c>
      <c r="C39" s="96" t="s">
        <v>140</v>
      </c>
      <c r="D39" s="96"/>
      <c r="E39" s="96"/>
      <c r="F39" s="303">
        <f>F40</f>
        <v>6.3</v>
      </c>
      <c r="G39" s="145"/>
      <c r="H39" s="37"/>
      <c r="I39" s="37"/>
      <c r="J39" s="37"/>
    </row>
    <row r="40" spans="1:10" ht="20.25" customHeight="1">
      <c r="A40" s="47" t="s">
        <v>37</v>
      </c>
      <c r="B40" s="96" t="s">
        <v>132</v>
      </c>
      <c r="C40" s="96" t="s">
        <v>140</v>
      </c>
      <c r="D40" s="96" t="s">
        <v>285</v>
      </c>
      <c r="E40" s="96"/>
      <c r="F40" s="303">
        <f>F41</f>
        <v>6.3</v>
      </c>
      <c r="G40" s="145"/>
      <c r="H40" s="37"/>
      <c r="I40" s="37"/>
      <c r="J40" s="37"/>
    </row>
    <row r="41" spans="1:10" ht="41.25" customHeight="1">
      <c r="A41" s="44" t="s">
        <v>330</v>
      </c>
      <c r="B41" s="96" t="s">
        <v>132</v>
      </c>
      <c r="C41" s="96" t="s">
        <v>140</v>
      </c>
      <c r="D41" s="96" t="s">
        <v>331</v>
      </c>
      <c r="E41" s="96"/>
      <c r="F41" s="303">
        <f>F42</f>
        <v>6.3</v>
      </c>
      <c r="G41" s="145"/>
      <c r="H41" s="37"/>
      <c r="I41" s="37"/>
      <c r="J41" s="37"/>
    </row>
    <row r="42" spans="1:10" ht="19.5" customHeight="1">
      <c r="A42" s="46" t="s">
        <v>86</v>
      </c>
      <c r="B42" s="96" t="s">
        <v>132</v>
      </c>
      <c r="C42" s="96" t="s">
        <v>140</v>
      </c>
      <c r="D42" s="96" t="s">
        <v>331</v>
      </c>
      <c r="E42" s="96" t="s">
        <v>89</v>
      </c>
      <c r="F42" s="303">
        <v>6.3</v>
      </c>
      <c r="G42" s="145"/>
      <c r="H42" s="37"/>
      <c r="I42" s="37"/>
      <c r="J42" s="37"/>
    </row>
    <row r="43" spans="1:10" ht="30" customHeight="1">
      <c r="A43" s="80" t="s">
        <v>214</v>
      </c>
      <c r="B43" s="96" t="s">
        <v>132</v>
      </c>
      <c r="C43" s="96" t="s">
        <v>137</v>
      </c>
      <c r="D43" s="96"/>
      <c r="E43" s="116"/>
      <c r="F43" s="303">
        <f>F44</f>
        <v>6643.8</v>
      </c>
      <c r="G43" s="145"/>
      <c r="H43" s="37"/>
      <c r="I43" s="37"/>
      <c r="J43" s="37"/>
    </row>
    <row r="44" spans="1:10" ht="18.75" customHeight="1">
      <c r="A44" s="47" t="s">
        <v>37</v>
      </c>
      <c r="B44" s="96" t="s">
        <v>132</v>
      </c>
      <c r="C44" s="96" t="s">
        <v>137</v>
      </c>
      <c r="D44" s="96" t="s">
        <v>285</v>
      </c>
      <c r="E44" s="116"/>
      <c r="F44" s="303">
        <f>F45</f>
        <v>6643.8</v>
      </c>
      <c r="G44" s="145"/>
      <c r="H44" s="37"/>
      <c r="I44" s="37"/>
      <c r="J44" s="37"/>
    </row>
    <row r="45" spans="1:10" ht="15">
      <c r="A45" s="46" t="s">
        <v>120</v>
      </c>
      <c r="B45" s="96" t="s">
        <v>132</v>
      </c>
      <c r="C45" s="96" t="s">
        <v>137</v>
      </c>
      <c r="D45" s="96" t="s">
        <v>287</v>
      </c>
      <c r="E45" s="116"/>
      <c r="F45" s="303">
        <f>SUM(F46:F48)</f>
        <v>6643.8</v>
      </c>
      <c r="G45" s="145"/>
      <c r="H45" s="37"/>
      <c r="I45" s="37"/>
      <c r="J45" s="37"/>
    </row>
    <row r="46" spans="1:10" ht="42.75" customHeight="1">
      <c r="A46" s="44" t="s">
        <v>85</v>
      </c>
      <c r="B46" s="96" t="s">
        <v>132</v>
      </c>
      <c r="C46" s="96" t="s">
        <v>137</v>
      </c>
      <c r="D46" s="96" t="s">
        <v>287</v>
      </c>
      <c r="E46" s="96" t="s">
        <v>88</v>
      </c>
      <c r="F46" s="303">
        <v>5232.8</v>
      </c>
      <c r="G46" s="278"/>
      <c r="H46" s="37"/>
      <c r="I46" s="37"/>
      <c r="J46" s="37"/>
    </row>
    <row r="47" spans="1:10" ht="19.5" customHeight="1">
      <c r="A47" s="46" t="s">
        <v>86</v>
      </c>
      <c r="B47" s="96" t="s">
        <v>132</v>
      </c>
      <c r="C47" s="96" t="s">
        <v>137</v>
      </c>
      <c r="D47" s="96" t="s">
        <v>287</v>
      </c>
      <c r="E47" s="96" t="s">
        <v>89</v>
      </c>
      <c r="F47" s="303">
        <v>1398</v>
      </c>
      <c r="G47" s="278"/>
      <c r="H47" s="37"/>
      <c r="I47" s="37"/>
      <c r="J47" s="37"/>
    </row>
    <row r="48" spans="1:10" ht="15">
      <c r="A48" s="46" t="s">
        <v>87</v>
      </c>
      <c r="B48" s="96" t="s">
        <v>132</v>
      </c>
      <c r="C48" s="96" t="s">
        <v>137</v>
      </c>
      <c r="D48" s="96" t="s">
        <v>287</v>
      </c>
      <c r="E48" s="96" t="s">
        <v>90</v>
      </c>
      <c r="F48" s="303">
        <v>13</v>
      </c>
      <c r="G48" s="148"/>
      <c r="H48" s="37"/>
      <c r="I48" s="37"/>
      <c r="J48" s="37"/>
    </row>
    <row r="49" spans="1:10" ht="15">
      <c r="A49" s="80" t="s">
        <v>124</v>
      </c>
      <c r="B49" s="96" t="s">
        <v>132</v>
      </c>
      <c r="C49" s="96" t="s">
        <v>91</v>
      </c>
      <c r="D49" s="96"/>
      <c r="E49" s="96"/>
      <c r="F49" s="303">
        <f>F50</f>
        <v>4086.4</v>
      </c>
      <c r="G49" s="145"/>
      <c r="H49" s="37"/>
      <c r="I49" s="37"/>
      <c r="J49" s="37"/>
    </row>
    <row r="50" spans="1:10" ht="15">
      <c r="A50" s="47" t="s">
        <v>37</v>
      </c>
      <c r="B50" s="96" t="s">
        <v>132</v>
      </c>
      <c r="C50" s="96" t="s">
        <v>91</v>
      </c>
      <c r="D50" s="96" t="s">
        <v>285</v>
      </c>
      <c r="E50" s="96"/>
      <c r="F50" s="303">
        <f>F51</f>
        <v>4086.4</v>
      </c>
      <c r="G50" s="140"/>
      <c r="H50" s="37"/>
      <c r="I50" s="37"/>
      <c r="J50" s="37"/>
    </row>
    <row r="51" spans="1:10" ht="15">
      <c r="A51" s="80" t="s">
        <v>193</v>
      </c>
      <c r="B51" s="96" t="s">
        <v>132</v>
      </c>
      <c r="C51" s="96" t="s">
        <v>91</v>
      </c>
      <c r="D51" s="96" t="s">
        <v>289</v>
      </c>
      <c r="E51" s="96"/>
      <c r="F51" s="303">
        <f>F52</f>
        <v>4086.4</v>
      </c>
      <c r="G51" s="150"/>
      <c r="H51" s="37"/>
      <c r="I51" s="37"/>
      <c r="J51" s="37"/>
    </row>
    <row r="52" spans="1:10" ht="15">
      <c r="A52" s="46" t="s">
        <v>87</v>
      </c>
      <c r="B52" s="96" t="s">
        <v>132</v>
      </c>
      <c r="C52" s="96" t="s">
        <v>91</v>
      </c>
      <c r="D52" s="96" t="s">
        <v>289</v>
      </c>
      <c r="E52" s="96" t="s">
        <v>90</v>
      </c>
      <c r="F52" s="303">
        <v>4086.4</v>
      </c>
      <c r="G52" s="146"/>
      <c r="H52" s="37"/>
      <c r="I52" s="37"/>
      <c r="J52" s="37"/>
    </row>
    <row r="53" spans="1:10" ht="15">
      <c r="A53" s="79" t="s">
        <v>192</v>
      </c>
      <c r="B53" s="96" t="s">
        <v>132</v>
      </c>
      <c r="C53" s="96" t="s">
        <v>84</v>
      </c>
      <c r="D53" s="96"/>
      <c r="E53" s="96"/>
      <c r="F53" s="303">
        <f>F63+F57+F54+F61</f>
        <v>35311.939999999995</v>
      </c>
      <c r="G53" s="151"/>
      <c r="H53" s="37"/>
      <c r="I53" s="37"/>
      <c r="J53" s="37"/>
    </row>
    <row r="54" spans="1:10" ht="29.25" customHeight="1">
      <c r="A54" s="74" t="s">
        <v>326</v>
      </c>
      <c r="B54" s="96" t="s">
        <v>132</v>
      </c>
      <c r="C54" s="43" t="s">
        <v>84</v>
      </c>
      <c r="D54" s="97" t="s">
        <v>327</v>
      </c>
      <c r="E54" s="96"/>
      <c r="F54" s="303">
        <f>F55</f>
        <v>1363</v>
      </c>
      <c r="G54" s="151"/>
      <c r="H54" s="37"/>
      <c r="I54" s="37"/>
      <c r="J54" s="37"/>
    </row>
    <row r="55" spans="1:10" ht="19.5" customHeight="1">
      <c r="A55" s="82" t="s">
        <v>215</v>
      </c>
      <c r="B55" s="96" t="s">
        <v>132</v>
      </c>
      <c r="C55" s="96" t="s">
        <v>84</v>
      </c>
      <c r="D55" s="96" t="s">
        <v>328</v>
      </c>
      <c r="E55" s="96"/>
      <c r="F55" s="303">
        <f>F56</f>
        <v>1363</v>
      </c>
      <c r="G55" s="151"/>
      <c r="H55" s="37"/>
      <c r="I55" s="37"/>
      <c r="J55" s="37"/>
    </row>
    <row r="56" spans="1:10" ht="45">
      <c r="A56" s="44" t="s">
        <v>85</v>
      </c>
      <c r="B56" s="96" t="s">
        <v>132</v>
      </c>
      <c r="C56" s="96" t="s">
        <v>84</v>
      </c>
      <c r="D56" s="96" t="s">
        <v>328</v>
      </c>
      <c r="E56" s="96" t="s">
        <v>88</v>
      </c>
      <c r="F56" s="303">
        <v>1363</v>
      </c>
      <c r="G56" s="151"/>
      <c r="H56" s="37"/>
      <c r="I56" s="37"/>
      <c r="J56" s="37"/>
    </row>
    <row r="57" spans="1:10" ht="30">
      <c r="A57" s="79" t="s">
        <v>296</v>
      </c>
      <c r="B57" s="96" t="s">
        <v>132</v>
      </c>
      <c r="C57" s="96" t="s">
        <v>84</v>
      </c>
      <c r="D57" s="96" t="s">
        <v>294</v>
      </c>
      <c r="E57" s="96"/>
      <c r="F57" s="303">
        <f>F58</f>
        <v>692.5</v>
      </c>
      <c r="G57" s="151"/>
      <c r="H57" s="37"/>
      <c r="I57" s="37"/>
      <c r="J57" s="37"/>
    </row>
    <row r="58" spans="1:10" ht="30">
      <c r="A58" s="79" t="s">
        <v>297</v>
      </c>
      <c r="B58" s="96" t="s">
        <v>132</v>
      </c>
      <c r="C58" s="96" t="s">
        <v>84</v>
      </c>
      <c r="D58" s="96" t="s">
        <v>295</v>
      </c>
      <c r="E58" s="96"/>
      <c r="F58" s="303">
        <f>F60+F59</f>
        <v>692.5</v>
      </c>
      <c r="G58" s="151"/>
      <c r="H58" s="37"/>
      <c r="I58" s="37"/>
      <c r="J58" s="37"/>
    </row>
    <row r="59" spans="1:10" ht="45">
      <c r="A59" s="44" t="s">
        <v>85</v>
      </c>
      <c r="B59" s="96" t="s">
        <v>132</v>
      </c>
      <c r="C59" s="96" t="s">
        <v>84</v>
      </c>
      <c r="D59" s="96" t="s">
        <v>295</v>
      </c>
      <c r="E59" s="96" t="s">
        <v>88</v>
      </c>
      <c r="F59" s="303">
        <v>532.5</v>
      </c>
      <c r="G59" s="151"/>
      <c r="H59" s="37"/>
      <c r="I59" s="37"/>
      <c r="J59" s="37"/>
    </row>
    <row r="60" spans="1:10" ht="15">
      <c r="A60" s="46" t="s">
        <v>86</v>
      </c>
      <c r="B60" s="96" t="s">
        <v>132</v>
      </c>
      <c r="C60" s="96" t="s">
        <v>84</v>
      </c>
      <c r="D60" s="96" t="s">
        <v>295</v>
      </c>
      <c r="E60" s="96" t="s">
        <v>89</v>
      </c>
      <c r="F60" s="303">
        <v>160</v>
      </c>
      <c r="G60" s="151"/>
      <c r="H60" s="37"/>
      <c r="I60" s="37"/>
      <c r="J60" s="37"/>
    </row>
    <row r="61" spans="1:10" ht="30">
      <c r="A61" s="46" t="s">
        <v>619</v>
      </c>
      <c r="B61" s="96" t="s">
        <v>132</v>
      </c>
      <c r="C61" s="96" t="s">
        <v>84</v>
      </c>
      <c r="D61" s="96" t="s">
        <v>251</v>
      </c>
      <c r="E61" s="96"/>
      <c r="F61" s="303">
        <v>47.6</v>
      </c>
      <c r="G61" s="151"/>
      <c r="H61" s="37"/>
      <c r="I61" s="37"/>
      <c r="J61" s="37"/>
    </row>
    <row r="62" spans="1:10" ht="15">
      <c r="A62" s="46" t="s">
        <v>86</v>
      </c>
      <c r="B62" s="96" t="s">
        <v>132</v>
      </c>
      <c r="C62" s="96" t="s">
        <v>84</v>
      </c>
      <c r="D62" s="96" t="s">
        <v>251</v>
      </c>
      <c r="E62" s="96" t="s">
        <v>89</v>
      </c>
      <c r="F62" s="303">
        <v>47.6</v>
      </c>
      <c r="G62" s="151"/>
      <c r="H62" s="37"/>
      <c r="I62" s="37"/>
      <c r="J62" s="37"/>
    </row>
    <row r="63" spans="1:10" ht="15">
      <c r="A63" s="47" t="s">
        <v>37</v>
      </c>
      <c r="B63" s="96" t="s">
        <v>132</v>
      </c>
      <c r="C63" s="96" t="s">
        <v>84</v>
      </c>
      <c r="D63" s="96" t="s">
        <v>285</v>
      </c>
      <c r="E63" s="96"/>
      <c r="F63" s="303">
        <f>F64+F70+F79+F73+F76+F81+F68+F83+F85</f>
        <v>33208.84</v>
      </c>
      <c r="G63" s="151"/>
      <c r="H63" s="37"/>
      <c r="I63" s="37"/>
      <c r="J63" s="37"/>
    </row>
    <row r="64" spans="1:10" ht="18.75" customHeight="1">
      <c r="A64" s="46" t="s">
        <v>120</v>
      </c>
      <c r="B64" s="96" t="s">
        <v>132</v>
      </c>
      <c r="C64" s="96" t="s">
        <v>84</v>
      </c>
      <c r="D64" s="96" t="s">
        <v>287</v>
      </c>
      <c r="E64" s="96"/>
      <c r="F64" s="303">
        <f>F65+F66+F67</f>
        <v>2253.2</v>
      </c>
      <c r="G64" s="151"/>
      <c r="H64" s="37"/>
      <c r="I64" s="37"/>
      <c r="J64" s="37"/>
    </row>
    <row r="65" spans="1:10" ht="45.75" customHeight="1">
      <c r="A65" s="44" t="s">
        <v>85</v>
      </c>
      <c r="B65" s="96" t="s">
        <v>132</v>
      </c>
      <c r="C65" s="96" t="s">
        <v>84</v>
      </c>
      <c r="D65" s="96" t="s">
        <v>287</v>
      </c>
      <c r="E65" s="96" t="s">
        <v>88</v>
      </c>
      <c r="F65" s="303">
        <v>2045</v>
      </c>
      <c r="G65" s="152"/>
      <c r="H65" s="37"/>
      <c r="I65" s="37"/>
      <c r="J65" s="37"/>
    </row>
    <row r="66" spans="1:10" ht="18" customHeight="1">
      <c r="A66" s="46" t="s">
        <v>86</v>
      </c>
      <c r="B66" s="96" t="s">
        <v>132</v>
      </c>
      <c r="C66" s="96" t="s">
        <v>84</v>
      </c>
      <c r="D66" s="96" t="s">
        <v>287</v>
      </c>
      <c r="E66" s="96" t="s">
        <v>89</v>
      </c>
      <c r="F66" s="303">
        <v>110</v>
      </c>
      <c r="G66" s="146"/>
      <c r="H66" s="37"/>
      <c r="I66" s="37"/>
      <c r="J66" s="37"/>
    </row>
    <row r="67" spans="1:10" ht="18" customHeight="1">
      <c r="A67" s="46" t="s">
        <v>87</v>
      </c>
      <c r="B67" s="96" t="s">
        <v>132</v>
      </c>
      <c r="C67" s="96" t="s">
        <v>84</v>
      </c>
      <c r="D67" s="96" t="s">
        <v>287</v>
      </c>
      <c r="E67" s="96" t="s">
        <v>90</v>
      </c>
      <c r="F67" s="303">
        <v>98.2</v>
      </c>
      <c r="G67" s="146"/>
      <c r="H67" s="37"/>
      <c r="I67" s="37"/>
      <c r="J67" s="37"/>
    </row>
    <row r="68" spans="1:10" ht="18.75" customHeight="1">
      <c r="A68" s="191" t="s">
        <v>383</v>
      </c>
      <c r="B68" s="96" t="s">
        <v>132</v>
      </c>
      <c r="C68" s="96" t="s">
        <v>84</v>
      </c>
      <c r="D68" s="188">
        <v>9900029900</v>
      </c>
      <c r="E68" s="186"/>
      <c r="F68" s="303">
        <f>F69</f>
        <v>27843</v>
      </c>
      <c r="G68" s="151"/>
      <c r="H68" s="37"/>
      <c r="I68" s="37"/>
      <c r="J68" s="37"/>
    </row>
    <row r="69" spans="1:10" ht="18.75" customHeight="1">
      <c r="A69" s="190" t="s">
        <v>97</v>
      </c>
      <c r="B69" s="96" t="s">
        <v>132</v>
      </c>
      <c r="C69" s="96" t="s">
        <v>84</v>
      </c>
      <c r="D69" s="188">
        <v>9900029900</v>
      </c>
      <c r="E69" s="186" t="s">
        <v>92</v>
      </c>
      <c r="F69" s="303">
        <v>27843</v>
      </c>
      <c r="G69" s="151"/>
      <c r="H69" s="37"/>
      <c r="I69" s="37"/>
      <c r="J69" s="37"/>
    </row>
    <row r="70" spans="1:10" ht="15">
      <c r="A70" s="79" t="s">
        <v>183</v>
      </c>
      <c r="B70" s="96" t="s">
        <v>132</v>
      </c>
      <c r="C70" s="96" t="s">
        <v>84</v>
      </c>
      <c r="D70" s="96" t="s">
        <v>291</v>
      </c>
      <c r="E70" s="96"/>
      <c r="F70" s="305">
        <f>F71+F72</f>
        <v>1570.7</v>
      </c>
      <c r="G70" s="151"/>
      <c r="H70" s="37"/>
      <c r="I70" s="37"/>
      <c r="J70" s="37"/>
    </row>
    <row r="71" spans="1:10" ht="45" customHeight="1">
      <c r="A71" s="44" t="s">
        <v>85</v>
      </c>
      <c r="B71" s="96" t="s">
        <v>132</v>
      </c>
      <c r="C71" s="96" t="s">
        <v>84</v>
      </c>
      <c r="D71" s="96" t="s">
        <v>291</v>
      </c>
      <c r="E71" s="96" t="s">
        <v>88</v>
      </c>
      <c r="F71" s="305">
        <v>1040</v>
      </c>
      <c r="G71" s="150"/>
      <c r="H71" s="37"/>
      <c r="I71" s="37"/>
      <c r="J71" s="37"/>
    </row>
    <row r="72" spans="1:10" ht="17.25" customHeight="1">
      <c r="A72" s="46" t="s">
        <v>86</v>
      </c>
      <c r="B72" s="96" t="s">
        <v>132</v>
      </c>
      <c r="C72" s="96" t="s">
        <v>84</v>
      </c>
      <c r="D72" s="96" t="s">
        <v>291</v>
      </c>
      <c r="E72" s="96" t="s">
        <v>89</v>
      </c>
      <c r="F72" s="305">
        <v>530.7</v>
      </c>
      <c r="G72" s="150"/>
      <c r="H72" s="37"/>
      <c r="I72" s="37"/>
      <c r="J72" s="37"/>
    </row>
    <row r="73" spans="1:10" ht="30" customHeight="1">
      <c r="A73" s="74" t="s">
        <v>40</v>
      </c>
      <c r="B73" s="96" t="s">
        <v>132</v>
      </c>
      <c r="C73" s="96" t="s">
        <v>84</v>
      </c>
      <c r="D73" s="96" t="s">
        <v>292</v>
      </c>
      <c r="E73" s="96"/>
      <c r="F73" s="305">
        <f>F74+F75</f>
        <v>471.79999999999995</v>
      </c>
      <c r="G73" s="150"/>
      <c r="H73" s="279"/>
      <c r="I73" s="37"/>
      <c r="J73" s="37"/>
    </row>
    <row r="74" spans="1:10" ht="45.75" customHeight="1">
      <c r="A74" s="44" t="s">
        <v>85</v>
      </c>
      <c r="B74" s="96" t="s">
        <v>132</v>
      </c>
      <c r="C74" s="96" t="s">
        <v>84</v>
      </c>
      <c r="D74" s="96" t="s">
        <v>292</v>
      </c>
      <c r="E74" s="96" t="s">
        <v>88</v>
      </c>
      <c r="F74" s="306">
        <v>425.9</v>
      </c>
      <c r="G74" s="150"/>
      <c r="H74" s="279"/>
      <c r="I74" s="37"/>
      <c r="J74" s="37"/>
    </row>
    <row r="75" spans="1:10" ht="16.5" customHeight="1">
      <c r="A75" s="46" t="s">
        <v>86</v>
      </c>
      <c r="B75" s="96" t="s">
        <v>132</v>
      </c>
      <c r="C75" s="96" t="s">
        <v>84</v>
      </c>
      <c r="D75" s="96" t="s">
        <v>292</v>
      </c>
      <c r="E75" s="96" t="s">
        <v>89</v>
      </c>
      <c r="F75" s="306">
        <v>45.9</v>
      </c>
      <c r="G75" s="148"/>
      <c r="H75" s="279"/>
      <c r="I75" s="37"/>
      <c r="J75" s="37"/>
    </row>
    <row r="76" spans="1:10" ht="29.25" customHeight="1">
      <c r="A76" s="74" t="s">
        <v>39</v>
      </c>
      <c r="B76" s="96" t="s">
        <v>132</v>
      </c>
      <c r="C76" s="96" t="s">
        <v>84</v>
      </c>
      <c r="D76" s="96" t="s">
        <v>293</v>
      </c>
      <c r="E76" s="96"/>
      <c r="F76" s="305">
        <f>F77+F78</f>
        <v>461.7</v>
      </c>
      <c r="G76" s="145"/>
      <c r="H76" s="279"/>
      <c r="I76" s="37"/>
      <c r="J76" s="37"/>
    </row>
    <row r="77" spans="1:10" ht="45.75" customHeight="1">
      <c r="A77" s="44" t="s">
        <v>85</v>
      </c>
      <c r="B77" s="96" t="s">
        <v>132</v>
      </c>
      <c r="C77" s="96" t="s">
        <v>84</v>
      </c>
      <c r="D77" s="96" t="s">
        <v>293</v>
      </c>
      <c r="E77" s="96" t="s">
        <v>88</v>
      </c>
      <c r="F77" s="409">
        <v>426.4</v>
      </c>
      <c r="G77" s="148"/>
      <c r="H77" s="37"/>
      <c r="I77" s="37"/>
      <c r="J77" s="37"/>
    </row>
    <row r="78" spans="1:10" ht="15.75" customHeight="1">
      <c r="A78" s="46" t="s">
        <v>86</v>
      </c>
      <c r="B78" s="96" t="s">
        <v>132</v>
      </c>
      <c r="C78" s="96" t="s">
        <v>84</v>
      </c>
      <c r="D78" s="96" t="s">
        <v>293</v>
      </c>
      <c r="E78" s="96" t="s">
        <v>89</v>
      </c>
      <c r="F78" s="306">
        <v>35.3</v>
      </c>
      <c r="G78" s="140"/>
      <c r="H78" s="37"/>
      <c r="I78" s="37"/>
      <c r="J78" s="37"/>
    </row>
    <row r="79" spans="1:10" ht="20.25" customHeight="1">
      <c r="A79" s="79" t="s">
        <v>390</v>
      </c>
      <c r="B79" s="96" t="s">
        <v>132</v>
      </c>
      <c r="C79" s="99">
        <v>13</v>
      </c>
      <c r="D79" s="99">
        <v>9900025340</v>
      </c>
      <c r="E79" s="116"/>
      <c r="F79" s="303">
        <f>SUM(F80:F80)</f>
        <v>59.3</v>
      </c>
      <c r="G79" s="140"/>
      <c r="H79" s="37"/>
      <c r="I79" s="37"/>
      <c r="J79" s="37"/>
    </row>
    <row r="80" spans="1:10" ht="21" customHeight="1">
      <c r="A80" s="46" t="s">
        <v>86</v>
      </c>
      <c r="B80" s="100" t="s">
        <v>132</v>
      </c>
      <c r="C80" s="101">
        <v>13</v>
      </c>
      <c r="D80" s="99">
        <v>9900025340</v>
      </c>
      <c r="E80" s="100" t="s">
        <v>89</v>
      </c>
      <c r="F80" s="303">
        <v>59.3</v>
      </c>
      <c r="G80" s="140"/>
      <c r="H80" s="37"/>
      <c r="I80" s="37"/>
      <c r="J80" s="37"/>
    </row>
    <row r="81" spans="1:10" ht="18" customHeight="1">
      <c r="A81" s="44" t="s">
        <v>38</v>
      </c>
      <c r="B81" s="96" t="s">
        <v>132</v>
      </c>
      <c r="C81" s="96" t="s">
        <v>84</v>
      </c>
      <c r="D81" s="96" t="s">
        <v>298</v>
      </c>
      <c r="E81" s="96"/>
      <c r="F81" s="305">
        <f>F82</f>
        <v>0.64</v>
      </c>
      <c r="G81" s="140"/>
      <c r="H81" s="37"/>
      <c r="I81" s="37"/>
      <c r="J81" s="37"/>
    </row>
    <row r="82" spans="1:10" ht="16.5" customHeight="1">
      <c r="A82" s="46" t="s">
        <v>86</v>
      </c>
      <c r="B82" s="96" t="s">
        <v>132</v>
      </c>
      <c r="C82" s="96" t="s">
        <v>84</v>
      </c>
      <c r="D82" s="96" t="s">
        <v>298</v>
      </c>
      <c r="E82" s="96" t="s">
        <v>89</v>
      </c>
      <c r="F82" s="305">
        <v>0.64</v>
      </c>
      <c r="G82" s="140"/>
      <c r="H82" s="37"/>
      <c r="I82" s="37"/>
      <c r="J82" s="37"/>
    </row>
    <row r="83" spans="1:10" ht="16.5" customHeight="1">
      <c r="A83" s="46" t="s">
        <v>365</v>
      </c>
      <c r="B83" s="96" t="s">
        <v>132</v>
      </c>
      <c r="C83" s="96" t="s">
        <v>84</v>
      </c>
      <c r="D83" s="96" t="s">
        <v>250</v>
      </c>
      <c r="E83" s="96"/>
      <c r="F83" s="303">
        <f>F84</f>
        <v>119.5</v>
      </c>
      <c r="G83" s="140"/>
      <c r="H83" s="37"/>
      <c r="I83" s="37"/>
      <c r="J83" s="37"/>
    </row>
    <row r="84" spans="1:10" ht="16.5" customHeight="1">
      <c r="A84" s="46" t="s">
        <v>86</v>
      </c>
      <c r="B84" s="96" t="s">
        <v>132</v>
      </c>
      <c r="C84" s="96" t="s">
        <v>84</v>
      </c>
      <c r="D84" s="96" t="s">
        <v>250</v>
      </c>
      <c r="E84" s="96" t="s">
        <v>89</v>
      </c>
      <c r="F84" s="303">
        <v>119.5</v>
      </c>
      <c r="G84" s="140"/>
      <c r="H84" s="37"/>
      <c r="I84" s="37"/>
      <c r="J84" s="37"/>
    </row>
    <row r="85" spans="1:10" ht="16.5" customHeight="1">
      <c r="A85" s="46" t="s">
        <v>367</v>
      </c>
      <c r="B85" s="96" t="s">
        <v>132</v>
      </c>
      <c r="C85" s="96" t="s">
        <v>84</v>
      </c>
      <c r="D85" s="96" t="s">
        <v>366</v>
      </c>
      <c r="E85" s="96"/>
      <c r="F85" s="305">
        <f>F86</f>
        <v>429</v>
      </c>
      <c r="G85" s="140"/>
      <c r="H85" s="37"/>
      <c r="I85" s="37"/>
      <c r="J85" s="37"/>
    </row>
    <row r="86" spans="1:10" ht="16.5" customHeight="1">
      <c r="A86" s="46" t="s">
        <v>86</v>
      </c>
      <c r="B86" s="96" t="s">
        <v>132</v>
      </c>
      <c r="C86" s="96" t="s">
        <v>84</v>
      </c>
      <c r="D86" s="96" t="s">
        <v>366</v>
      </c>
      <c r="E86" s="96" t="s">
        <v>89</v>
      </c>
      <c r="F86" s="305">
        <v>429</v>
      </c>
      <c r="G86" s="140"/>
      <c r="H86" s="37"/>
      <c r="I86" s="37"/>
      <c r="J86" s="37"/>
    </row>
    <row r="87" spans="1:10" ht="15">
      <c r="A87" s="165" t="s">
        <v>56</v>
      </c>
      <c r="B87" s="167" t="s">
        <v>134</v>
      </c>
      <c r="C87" s="117"/>
      <c r="D87" s="43"/>
      <c r="E87" s="117"/>
      <c r="F87" s="302">
        <f>F88</f>
        <v>3811.5</v>
      </c>
      <c r="G87" s="140"/>
      <c r="H87" s="37"/>
      <c r="I87" s="37"/>
      <c r="J87" s="37"/>
    </row>
    <row r="88" spans="1:10" ht="15">
      <c r="A88" s="46" t="s">
        <v>60</v>
      </c>
      <c r="B88" s="97" t="s">
        <v>134</v>
      </c>
      <c r="C88" s="117" t="s">
        <v>138</v>
      </c>
      <c r="D88" s="43"/>
      <c r="E88" s="117"/>
      <c r="F88" s="303">
        <f>F89</f>
        <v>3811.5</v>
      </c>
      <c r="G88" s="148"/>
      <c r="H88" s="37"/>
      <c r="I88" s="37"/>
      <c r="J88" s="37"/>
    </row>
    <row r="89" spans="1:10" ht="15">
      <c r="A89" s="47" t="s">
        <v>37</v>
      </c>
      <c r="B89" s="97" t="s">
        <v>134</v>
      </c>
      <c r="C89" s="117" t="s">
        <v>138</v>
      </c>
      <c r="D89" s="43" t="s">
        <v>285</v>
      </c>
      <c r="E89" s="117"/>
      <c r="F89" s="303">
        <f>F90</f>
        <v>3811.5</v>
      </c>
      <c r="G89" s="148"/>
      <c r="H89" s="37"/>
      <c r="I89" s="37"/>
      <c r="J89" s="37"/>
    </row>
    <row r="90" spans="1:10" ht="30">
      <c r="A90" s="46" t="s">
        <v>61</v>
      </c>
      <c r="B90" s="97" t="s">
        <v>134</v>
      </c>
      <c r="C90" s="117" t="s">
        <v>138</v>
      </c>
      <c r="D90" s="43" t="s">
        <v>299</v>
      </c>
      <c r="E90" s="118"/>
      <c r="F90" s="303">
        <f>F91</f>
        <v>3811.5</v>
      </c>
      <c r="G90" s="144"/>
      <c r="H90" s="37"/>
      <c r="I90" s="37"/>
      <c r="J90" s="37"/>
    </row>
    <row r="91" spans="1:10" ht="15">
      <c r="A91" s="81" t="s">
        <v>197</v>
      </c>
      <c r="B91" s="97" t="s">
        <v>134</v>
      </c>
      <c r="C91" s="117" t="s">
        <v>138</v>
      </c>
      <c r="D91" s="43" t="s">
        <v>299</v>
      </c>
      <c r="E91" s="118" t="s">
        <v>185</v>
      </c>
      <c r="F91" s="410">
        <v>3811.5</v>
      </c>
      <c r="G91" s="144"/>
      <c r="H91" s="37"/>
      <c r="I91" s="37"/>
      <c r="J91" s="37"/>
    </row>
    <row r="92" spans="1:10" ht="14.25" customHeight="1">
      <c r="A92" s="165" t="s">
        <v>62</v>
      </c>
      <c r="B92" s="167" t="s">
        <v>138</v>
      </c>
      <c r="C92" s="117"/>
      <c r="D92" s="43"/>
      <c r="E92" s="117"/>
      <c r="F92" s="302">
        <f>F97+F102+F93</f>
        <v>3157.7</v>
      </c>
      <c r="G92" s="272"/>
      <c r="H92" s="37"/>
      <c r="I92" s="37"/>
      <c r="J92" s="37"/>
    </row>
    <row r="93" spans="1:10" ht="14.25" customHeight="1">
      <c r="A93" s="46" t="s">
        <v>547</v>
      </c>
      <c r="B93" s="97" t="s">
        <v>138</v>
      </c>
      <c r="C93" s="117" t="s">
        <v>131</v>
      </c>
      <c r="D93" s="43"/>
      <c r="E93" s="117"/>
      <c r="F93" s="303">
        <f>F94</f>
        <v>33.6</v>
      </c>
      <c r="G93" s="272"/>
      <c r="H93" s="37"/>
      <c r="I93" s="37"/>
      <c r="J93" s="37"/>
    </row>
    <row r="94" spans="1:10" ht="42.75" customHeight="1">
      <c r="A94" s="411" t="s">
        <v>546</v>
      </c>
      <c r="B94" s="97" t="s">
        <v>138</v>
      </c>
      <c r="C94" s="117" t="s">
        <v>131</v>
      </c>
      <c r="D94" s="43" t="s">
        <v>545</v>
      </c>
      <c r="E94" s="117"/>
      <c r="F94" s="303">
        <f>F95</f>
        <v>33.6</v>
      </c>
      <c r="G94" s="272"/>
      <c r="H94" s="37"/>
      <c r="I94" s="37"/>
      <c r="J94" s="37"/>
    </row>
    <row r="95" spans="1:10" ht="28.5" customHeight="1">
      <c r="A95" s="46" t="s">
        <v>548</v>
      </c>
      <c r="B95" s="97" t="s">
        <v>138</v>
      </c>
      <c r="C95" s="117" t="s">
        <v>131</v>
      </c>
      <c r="D95" s="43" t="s">
        <v>544</v>
      </c>
      <c r="E95" s="117"/>
      <c r="F95" s="303">
        <f>F96</f>
        <v>33.6</v>
      </c>
      <c r="G95" s="272"/>
      <c r="H95" s="37"/>
      <c r="I95" s="37"/>
      <c r="J95" s="37"/>
    </row>
    <row r="96" spans="1:10" ht="14.25" customHeight="1">
      <c r="A96" s="46" t="s">
        <v>86</v>
      </c>
      <c r="B96" s="97" t="s">
        <v>138</v>
      </c>
      <c r="C96" s="117" t="s">
        <v>131</v>
      </c>
      <c r="D96" s="43" t="s">
        <v>544</v>
      </c>
      <c r="E96" s="117" t="s">
        <v>89</v>
      </c>
      <c r="F96" s="303">
        <v>33.6</v>
      </c>
      <c r="G96" s="272"/>
      <c r="H96" s="37"/>
      <c r="I96" s="37"/>
      <c r="J96" s="37"/>
    </row>
    <row r="97" spans="1:10" ht="30">
      <c r="A97" s="46" t="s">
        <v>63</v>
      </c>
      <c r="B97" s="97" t="s">
        <v>138</v>
      </c>
      <c r="C97" s="97" t="s">
        <v>319</v>
      </c>
      <c r="D97" s="43"/>
      <c r="E97" s="117"/>
      <c r="F97" s="303">
        <f>F98</f>
        <v>2742.7</v>
      </c>
      <c r="G97" s="273"/>
      <c r="H97" s="37"/>
      <c r="I97" s="37"/>
      <c r="J97" s="37"/>
    </row>
    <row r="98" spans="1:10" ht="42.75" customHeight="1">
      <c r="A98" s="411" t="s">
        <v>546</v>
      </c>
      <c r="B98" s="97" t="s">
        <v>138</v>
      </c>
      <c r="C98" s="97" t="s">
        <v>319</v>
      </c>
      <c r="D98" s="43" t="s">
        <v>551</v>
      </c>
      <c r="E98" s="119"/>
      <c r="F98" s="303">
        <f>F99</f>
        <v>2742.7</v>
      </c>
      <c r="G98" s="157"/>
      <c r="H98" s="37"/>
      <c r="I98" s="37"/>
      <c r="J98" s="37"/>
    </row>
    <row r="99" spans="1:10" ht="28.5" customHeight="1">
      <c r="A99" s="46" t="s">
        <v>340</v>
      </c>
      <c r="B99" s="43" t="s">
        <v>138</v>
      </c>
      <c r="C99" s="97" t="s">
        <v>319</v>
      </c>
      <c r="D99" s="43" t="s">
        <v>338</v>
      </c>
      <c r="E99" s="119"/>
      <c r="F99" s="303">
        <f>F100+F101</f>
        <v>2742.7</v>
      </c>
      <c r="G99" s="37"/>
      <c r="H99" s="37"/>
      <c r="I99" s="37"/>
      <c r="J99" s="37"/>
    </row>
    <row r="100" spans="1:10" ht="43.5" customHeight="1">
      <c r="A100" s="44" t="s">
        <v>85</v>
      </c>
      <c r="B100" s="43" t="s">
        <v>138</v>
      </c>
      <c r="C100" s="97" t="s">
        <v>319</v>
      </c>
      <c r="D100" s="43" t="s">
        <v>338</v>
      </c>
      <c r="E100" s="118" t="s">
        <v>88</v>
      </c>
      <c r="F100" s="412">
        <v>2726.6</v>
      </c>
      <c r="G100" s="37"/>
      <c r="H100" s="37"/>
      <c r="I100" s="37"/>
      <c r="J100" s="37"/>
    </row>
    <row r="101" spans="1:10" ht="15.75" customHeight="1">
      <c r="A101" s="46" t="s">
        <v>86</v>
      </c>
      <c r="B101" s="43" t="s">
        <v>138</v>
      </c>
      <c r="C101" s="97" t="s">
        <v>319</v>
      </c>
      <c r="D101" s="43" t="s">
        <v>338</v>
      </c>
      <c r="E101" s="118" t="s">
        <v>89</v>
      </c>
      <c r="F101" s="303">
        <v>16.1</v>
      </c>
      <c r="G101" s="37"/>
      <c r="H101" s="37"/>
      <c r="I101" s="37"/>
      <c r="J101" s="37"/>
    </row>
    <row r="102" spans="1:10" ht="27.75" customHeight="1">
      <c r="A102" s="46" t="s">
        <v>356</v>
      </c>
      <c r="B102" s="43" t="s">
        <v>138</v>
      </c>
      <c r="C102" s="118" t="s">
        <v>186</v>
      </c>
      <c r="D102" s="43"/>
      <c r="E102" s="118"/>
      <c r="F102" s="303">
        <f>F103</f>
        <v>381.4</v>
      </c>
      <c r="G102" s="37"/>
      <c r="H102" s="37"/>
      <c r="I102" s="37"/>
      <c r="J102" s="37"/>
    </row>
    <row r="103" spans="1:10" ht="30" customHeight="1">
      <c r="A103" s="84" t="s">
        <v>375</v>
      </c>
      <c r="B103" s="43" t="s">
        <v>138</v>
      </c>
      <c r="C103" s="118" t="s">
        <v>186</v>
      </c>
      <c r="D103" s="128" t="s">
        <v>494</v>
      </c>
      <c r="E103" s="118"/>
      <c r="F103" s="303">
        <f>F104</f>
        <v>381.4</v>
      </c>
      <c r="G103" s="37"/>
      <c r="H103" s="37"/>
      <c r="I103" s="37"/>
      <c r="J103" s="37"/>
    </row>
    <row r="104" spans="1:10" ht="30" customHeight="1">
      <c r="A104" s="44" t="s">
        <v>357</v>
      </c>
      <c r="B104" s="43" t="s">
        <v>138</v>
      </c>
      <c r="C104" s="265">
        <v>14</v>
      </c>
      <c r="D104" s="128" t="s">
        <v>494</v>
      </c>
      <c r="E104" s="47">
        <v>100</v>
      </c>
      <c r="F104" s="303">
        <v>381.4</v>
      </c>
      <c r="G104" s="37"/>
      <c r="H104" s="37"/>
      <c r="I104" s="37"/>
      <c r="J104" s="37"/>
    </row>
    <row r="105" spans="1:10" ht="14.25" customHeight="1">
      <c r="A105" s="165" t="s">
        <v>194</v>
      </c>
      <c r="B105" s="166" t="s">
        <v>136</v>
      </c>
      <c r="C105" s="118"/>
      <c r="D105" s="43"/>
      <c r="E105" s="118"/>
      <c r="F105" s="302">
        <f>F106+F118+F110+F114</f>
        <v>52940.200000000004</v>
      </c>
      <c r="G105" s="37"/>
      <c r="H105" s="37"/>
      <c r="I105" s="37"/>
      <c r="J105" s="37"/>
    </row>
    <row r="106" spans="1:10" ht="15.75" customHeight="1">
      <c r="A106" s="46" t="s">
        <v>93</v>
      </c>
      <c r="B106" s="43" t="s">
        <v>136</v>
      </c>
      <c r="C106" s="118" t="s">
        <v>140</v>
      </c>
      <c r="D106" s="43"/>
      <c r="E106" s="118"/>
      <c r="F106" s="303">
        <f>F107</f>
        <v>3502.6</v>
      </c>
      <c r="G106" s="37"/>
      <c r="H106" s="37"/>
      <c r="I106" s="37"/>
      <c r="J106" s="37"/>
    </row>
    <row r="107" spans="1:10" ht="27.75" customHeight="1">
      <c r="A107" s="81" t="s">
        <v>334</v>
      </c>
      <c r="B107" s="43" t="s">
        <v>136</v>
      </c>
      <c r="C107" s="118" t="s">
        <v>140</v>
      </c>
      <c r="D107" s="43" t="s">
        <v>364</v>
      </c>
      <c r="E107" s="118"/>
      <c r="F107" s="303">
        <f>F108</f>
        <v>3502.6</v>
      </c>
      <c r="G107" s="37"/>
      <c r="H107" s="37"/>
      <c r="I107" s="37"/>
      <c r="J107" s="37"/>
    </row>
    <row r="108" spans="1:10" ht="60" customHeight="1">
      <c r="A108" s="46" t="s">
        <v>335</v>
      </c>
      <c r="B108" s="43" t="s">
        <v>136</v>
      </c>
      <c r="C108" s="118" t="s">
        <v>140</v>
      </c>
      <c r="D108" s="99">
        <v>1420925360</v>
      </c>
      <c r="E108" s="120"/>
      <c r="F108" s="303">
        <f>F109</f>
        <v>3502.6</v>
      </c>
      <c r="G108" s="37"/>
      <c r="H108" s="37"/>
      <c r="I108" s="37"/>
      <c r="J108" s="37"/>
    </row>
    <row r="109" spans="1:10" ht="15" customHeight="1">
      <c r="A109" s="46" t="s">
        <v>86</v>
      </c>
      <c r="B109" s="43" t="s">
        <v>136</v>
      </c>
      <c r="C109" s="118" t="s">
        <v>140</v>
      </c>
      <c r="D109" s="99">
        <v>1420925360</v>
      </c>
      <c r="E109" s="121" t="s">
        <v>89</v>
      </c>
      <c r="F109" s="412">
        <v>3502.6</v>
      </c>
      <c r="G109" s="37"/>
      <c r="H109" s="37"/>
      <c r="I109" s="37"/>
      <c r="J109" s="37"/>
    </row>
    <row r="110" spans="1:10" ht="15" customHeight="1">
      <c r="A110" s="46" t="s">
        <v>400</v>
      </c>
      <c r="B110" s="43" t="s">
        <v>136</v>
      </c>
      <c r="C110" s="118" t="s">
        <v>137</v>
      </c>
      <c r="D110" s="99"/>
      <c r="E110" s="121"/>
      <c r="F110" s="303">
        <f>F111</f>
        <v>192.3</v>
      </c>
      <c r="G110" s="37"/>
      <c r="H110" s="37"/>
      <c r="I110" s="37"/>
      <c r="J110" s="37"/>
    </row>
    <row r="111" spans="1:10" ht="15" customHeight="1">
      <c r="A111" s="81" t="s">
        <v>37</v>
      </c>
      <c r="B111" s="43" t="s">
        <v>136</v>
      </c>
      <c r="C111" s="118" t="s">
        <v>137</v>
      </c>
      <c r="D111" s="99">
        <v>9900000000</v>
      </c>
      <c r="E111" s="121"/>
      <c r="F111" s="303">
        <f>F112</f>
        <v>192.3</v>
      </c>
      <c r="G111" s="37"/>
      <c r="H111" s="37"/>
      <c r="I111" s="37"/>
      <c r="J111" s="37"/>
    </row>
    <row r="112" spans="1:10" ht="15" customHeight="1">
      <c r="A112" s="46" t="s">
        <v>399</v>
      </c>
      <c r="B112" s="43" t="s">
        <v>136</v>
      </c>
      <c r="C112" s="118" t="s">
        <v>137</v>
      </c>
      <c r="D112" s="99">
        <v>9900090430</v>
      </c>
      <c r="E112" s="121"/>
      <c r="F112" s="303">
        <f>F113</f>
        <v>192.3</v>
      </c>
      <c r="G112" s="37"/>
      <c r="H112" s="37"/>
      <c r="I112" s="37"/>
      <c r="J112" s="37"/>
    </row>
    <row r="113" spans="1:10" ht="15" customHeight="1">
      <c r="A113" s="46" t="s">
        <v>86</v>
      </c>
      <c r="B113" s="43" t="s">
        <v>136</v>
      </c>
      <c r="C113" s="118" t="s">
        <v>137</v>
      </c>
      <c r="D113" s="99">
        <v>9900090430</v>
      </c>
      <c r="E113" s="121" t="s">
        <v>89</v>
      </c>
      <c r="F113" s="303">
        <v>192.3</v>
      </c>
      <c r="G113" s="37"/>
      <c r="H113" s="37"/>
      <c r="I113" s="37"/>
      <c r="J113" s="37"/>
    </row>
    <row r="114" spans="1:10" ht="15">
      <c r="A114" s="46" t="s">
        <v>484</v>
      </c>
      <c r="B114" s="43" t="s">
        <v>136</v>
      </c>
      <c r="C114" s="118" t="s">
        <v>135</v>
      </c>
      <c r="D114" s="99"/>
      <c r="E114" s="121"/>
      <c r="F114" s="303">
        <f>F115</f>
        <v>11689.9</v>
      </c>
      <c r="G114" s="37"/>
      <c r="H114" s="37"/>
      <c r="I114" s="37"/>
      <c r="J114" s="37"/>
    </row>
    <row r="115" spans="1:10" ht="15">
      <c r="A115" s="46" t="s">
        <v>37</v>
      </c>
      <c r="B115" s="43" t="s">
        <v>136</v>
      </c>
      <c r="C115" s="118" t="s">
        <v>135</v>
      </c>
      <c r="D115" s="99">
        <v>9900000000</v>
      </c>
      <c r="E115" s="121"/>
      <c r="F115" s="303">
        <f>F116</f>
        <v>11689.9</v>
      </c>
      <c r="G115" s="37"/>
      <c r="H115" s="37"/>
      <c r="I115" s="37"/>
      <c r="J115" s="37"/>
    </row>
    <row r="116" spans="1:10" ht="30">
      <c r="A116" s="46" t="s">
        <v>485</v>
      </c>
      <c r="B116" s="43" t="s">
        <v>136</v>
      </c>
      <c r="C116" s="118" t="s">
        <v>135</v>
      </c>
      <c r="D116" s="99">
        <v>9900003180</v>
      </c>
      <c r="E116" s="121"/>
      <c r="F116" s="303">
        <f>F117</f>
        <v>11689.9</v>
      </c>
      <c r="G116" s="37"/>
      <c r="H116" s="37"/>
      <c r="I116" s="37"/>
      <c r="J116" s="37"/>
    </row>
    <row r="117" spans="1:10" ht="15.75" customHeight="1">
      <c r="A117" s="46" t="s">
        <v>87</v>
      </c>
      <c r="B117" s="43" t="s">
        <v>136</v>
      </c>
      <c r="C117" s="118" t="s">
        <v>135</v>
      </c>
      <c r="D117" s="99">
        <v>9900003180</v>
      </c>
      <c r="E117" s="121" t="s">
        <v>90</v>
      </c>
      <c r="F117" s="303">
        <v>11689.9</v>
      </c>
      <c r="G117" s="37"/>
      <c r="H117" s="37"/>
      <c r="I117" s="37"/>
      <c r="J117" s="37"/>
    </row>
    <row r="118" spans="1:10" ht="15">
      <c r="A118" s="46" t="s">
        <v>94</v>
      </c>
      <c r="B118" s="43" t="s">
        <v>136</v>
      </c>
      <c r="C118" s="118" t="s">
        <v>131</v>
      </c>
      <c r="D118" s="70"/>
      <c r="E118" s="71"/>
      <c r="F118" s="308">
        <f>F119</f>
        <v>37555.4</v>
      </c>
      <c r="G118" s="37"/>
      <c r="H118" s="37"/>
      <c r="I118" s="37"/>
      <c r="J118" s="37"/>
    </row>
    <row r="119" spans="1:10" ht="15">
      <c r="A119" s="81" t="s">
        <v>262</v>
      </c>
      <c r="B119" s="43" t="s">
        <v>136</v>
      </c>
      <c r="C119" s="118" t="s">
        <v>131</v>
      </c>
      <c r="D119" s="43" t="s">
        <v>397</v>
      </c>
      <c r="E119" s="71"/>
      <c r="F119" s="308">
        <f>F120</f>
        <v>37555.4</v>
      </c>
      <c r="G119" s="37"/>
      <c r="H119" s="37"/>
      <c r="I119" s="37"/>
      <c r="J119" s="37"/>
    </row>
    <row r="120" spans="1:10" ht="30" customHeight="1">
      <c r="A120" s="46" t="s">
        <v>325</v>
      </c>
      <c r="B120" s="43" t="s">
        <v>136</v>
      </c>
      <c r="C120" s="118" t="s">
        <v>131</v>
      </c>
      <c r="D120" s="70" t="s">
        <v>398</v>
      </c>
      <c r="E120" s="71"/>
      <c r="F120" s="308">
        <f>F121</f>
        <v>37555.4</v>
      </c>
      <c r="G120" s="37"/>
      <c r="H120" s="37"/>
      <c r="I120" s="37"/>
      <c r="J120" s="37"/>
    </row>
    <row r="121" spans="1:10" ht="18" customHeight="1">
      <c r="A121" s="46" t="s">
        <v>86</v>
      </c>
      <c r="B121" s="43" t="s">
        <v>136</v>
      </c>
      <c r="C121" s="118" t="s">
        <v>131</v>
      </c>
      <c r="D121" s="70" t="s">
        <v>398</v>
      </c>
      <c r="E121" s="70">
        <v>200</v>
      </c>
      <c r="F121" s="308">
        <v>37555.4</v>
      </c>
      <c r="G121" s="37"/>
      <c r="H121" s="37"/>
      <c r="I121" s="37"/>
      <c r="J121" s="37"/>
    </row>
    <row r="122" spans="1:10" ht="19.5" customHeight="1">
      <c r="A122" s="165" t="s">
        <v>198</v>
      </c>
      <c r="B122" s="167" t="s">
        <v>140</v>
      </c>
      <c r="C122" s="118"/>
      <c r="D122" s="43"/>
      <c r="E122" s="119"/>
      <c r="F122" s="307">
        <f>F123+F127</f>
        <v>4167.8</v>
      </c>
      <c r="G122" s="37"/>
      <c r="H122" s="37"/>
      <c r="I122" s="37"/>
      <c r="J122" s="37"/>
    </row>
    <row r="123" spans="1:10" ht="18.75" customHeight="1">
      <c r="A123" s="73" t="s">
        <v>95</v>
      </c>
      <c r="B123" s="43" t="s">
        <v>140</v>
      </c>
      <c r="C123" s="118" t="s">
        <v>132</v>
      </c>
      <c r="D123" s="71"/>
      <c r="E123" s="71"/>
      <c r="F123" s="308">
        <f>F124</f>
        <v>1624</v>
      </c>
      <c r="G123" s="37"/>
      <c r="H123" s="37"/>
      <c r="I123" s="37"/>
      <c r="J123" s="37"/>
    </row>
    <row r="124" spans="1:10" ht="26.25" customHeight="1">
      <c r="A124" s="191" t="s">
        <v>378</v>
      </c>
      <c r="B124" s="195" t="s">
        <v>140</v>
      </c>
      <c r="C124" s="118" t="s">
        <v>132</v>
      </c>
      <c r="D124" s="194" t="s">
        <v>384</v>
      </c>
      <c r="E124" s="196"/>
      <c r="F124" s="308">
        <f>F125</f>
        <v>1624</v>
      </c>
      <c r="G124" s="37"/>
      <c r="H124" s="37"/>
      <c r="I124" s="37"/>
      <c r="J124" s="37"/>
    </row>
    <row r="125" spans="1:10" ht="27.75" customHeight="1">
      <c r="A125" s="191" t="s">
        <v>379</v>
      </c>
      <c r="B125" s="195" t="s">
        <v>140</v>
      </c>
      <c r="C125" s="118" t="s">
        <v>132</v>
      </c>
      <c r="D125" s="72" t="s">
        <v>337</v>
      </c>
      <c r="E125" s="196"/>
      <c r="F125" s="308">
        <f>F126</f>
        <v>1624</v>
      </c>
      <c r="G125" s="37"/>
      <c r="H125" s="37"/>
      <c r="I125" s="37"/>
      <c r="J125" s="37"/>
    </row>
    <row r="126" spans="1:10" ht="28.5" customHeight="1">
      <c r="A126" s="73" t="s">
        <v>385</v>
      </c>
      <c r="B126" s="43" t="s">
        <v>140</v>
      </c>
      <c r="C126" s="118" t="s">
        <v>132</v>
      </c>
      <c r="D126" s="72" t="s">
        <v>337</v>
      </c>
      <c r="E126" s="71">
        <v>600</v>
      </c>
      <c r="F126" s="308">
        <v>1624</v>
      </c>
      <c r="G126" s="37"/>
      <c r="H126" s="37"/>
      <c r="I126" s="37"/>
      <c r="J126" s="37"/>
    </row>
    <row r="127" spans="1:10" ht="18.75" customHeight="1">
      <c r="A127" s="73" t="s">
        <v>237</v>
      </c>
      <c r="B127" s="43" t="s">
        <v>140</v>
      </c>
      <c r="C127" s="118" t="s">
        <v>138</v>
      </c>
      <c r="D127" s="72"/>
      <c r="E127" s="71"/>
      <c r="F127" s="308">
        <f>F128+F130</f>
        <v>2543.8</v>
      </c>
      <c r="G127" s="126"/>
      <c r="H127" s="37"/>
      <c r="I127" s="37"/>
      <c r="J127" s="37"/>
    </row>
    <row r="128" spans="1:10" ht="31.5" customHeight="1">
      <c r="A128" s="413" t="s">
        <v>265</v>
      </c>
      <c r="B128" s="43" t="s">
        <v>140</v>
      </c>
      <c r="C128" s="118" t="s">
        <v>138</v>
      </c>
      <c r="D128" s="72" t="s">
        <v>263</v>
      </c>
      <c r="E128" s="71"/>
      <c r="F128" s="308">
        <f>F129</f>
        <v>180.8</v>
      </c>
      <c r="G128" s="126"/>
      <c r="H128" s="37"/>
      <c r="I128" s="37"/>
      <c r="J128" s="37"/>
    </row>
    <row r="129" spans="1:10" ht="18.75" customHeight="1">
      <c r="A129" s="46" t="s">
        <v>86</v>
      </c>
      <c r="B129" s="43" t="s">
        <v>140</v>
      </c>
      <c r="C129" s="118" t="s">
        <v>138</v>
      </c>
      <c r="D129" s="72" t="s">
        <v>263</v>
      </c>
      <c r="E129" s="71">
        <v>200</v>
      </c>
      <c r="F129" s="308">
        <v>180.8</v>
      </c>
      <c r="G129" s="126"/>
      <c r="H129" s="37"/>
      <c r="I129" s="37"/>
      <c r="J129" s="37"/>
    </row>
    <row r="130" spans="1:10" ht="18.75" customHeight="1">
      <c r="A130" s="346" t="s">
        <v>531</v>
      </c>
      <c r="B130" s="43" t="s">
        <v>140</v>
      </c>
      <c r="C130" s="43" t="s">
        <v>138</v>
      </c>
      <c r="D130" s="72" t="s">
        <v>486</v>
      </c>
      <c r="E130" s="71"/>
      <c r="F130" s="308">
        <f>F131</f>
        <v>2363</v>
      </c>
      <c r="G130" s="126"/>
      <c r="H130" s="37"/>
      <c r="I130" s="37"/>
      <c r="J130" s="37"/>
    </row>
    <row r="131" spans="1:10" ht="18.75" customHeight="1">
      <c r="A131" s="46" t="s">
        <v>86</v>
      </c>
      <c r="B131" s="43" t="s">
        <v>140</v>
      </c>
      <c r="C131" s="43" t="s">
        <v>138</v>
      </c>
      <c r="D131" s="72" t="s">
        <v>486</v>
      </c>
      <c r="E131" s="71">
        <v>200</v>
      </c>
      <c r="F131" s="308">
        <v>2363</v>
      </c>
      <c r="G131" s="126"/>
      <c r="H131" s="37"/>
      <c r="I131" s="37"/>
      <c r="J131" s="37"/>
    </row>
    <row r="132" spans="1:10" ht="15">
      <c r="A132" s="197" t="s">
        <v>381</v>
      </c>
      <c r="B132" s="168" t="s">
        <v>137</v>
      </c>
      <c r="C132" s="121"/>
      <c r="D132" s="43"/>
      <c r="E132" s="121"/>
      <c r="F132" s="307">
        <f>F133</f>
        <v>1901</v>
      </c>
      <c r="G132" s="126"/>
      <c r="H132" s="279"/>
      <c r="I132" s="37"/>
      <c r="J132" s="37"/>
    </row>
    <row r="133" spans="1:10" ht="24" customHeight="1">
      <c r="A133" s="191" t="s">
        <v>382</v>
      </c>
      <c r="B133" s="100" t="s">
        <v>137</v>
      </c>
      <c r="C133" s="121" t="s">
        <v>138</v>
      </c>
      <c r="D133" s="43" t="s">
        <v>386</v>
      </c>
      <c r="E133" s="121"/>
      <c r="F133" s="305">
        <f>F134</f>
        <v>1901</v>
      </c>
      <c r="G133" s="126"/>
      <c r="H133" s="37"/>
      <c r="I133" s="37"/>
      <c r="J133" s="37"/>
    </row>
    <row r="134" spans="1:10" ht="33.75" customHeight="1">
      <c r="A134" s="191" t="s">
        <v>261</v>
      </c>
      <c r="B134" s="100" t="s">
        <v>137</v>
      </c>
      <c r="C134" s="121" t="s">
        <v>138</v>
      </c>
      <c r="D134" s="43" t="s">
        <v>388</v>
      </c>
      <c r="E134" s="121"/>
      <c r="F134" s="305">
        <f>F135</f>
        <v>1901</v>
      </c>
      <c r="G134" s="126"/>
      <c r="H134" s="37"/>
      <c r="I134" s="37"/>
      <c r="J134" s="37"/>
    </row>
    <row r="135" spans="1:10" ht="18.75" customHeight="1">
      <c r="A135" s="191" t="s">
        <v>380</v>
      </c>
      <c r="B135" s="100" t="s">
        <v>137</v>
      </c>
      <c r="C135" s="121" t="s">
        <v>138</v>
      </c>
      <c r="D135" s="43" t="s">
        <v>387</v>
      </c>
      <c r="E135" s="121"/>
      <c r="F135" s="305">
        <f>F136</f>
        <v>1901</v>
      </c>
      <c r="G135" s="126"/>
      <c r="H135" s="37"/>
      <c r="I135" s="37"/>
      <c r="J135" s="37"/>
    </row>
    <row r="136" spans="1:10" ht="21.75" customHeight="1">
      <c r="A136" s="46" t="s">
        <v>86</v>
      </c>
      <c r="B136" s="100" t="s">
        <v>137</v>
      </c>
      <c r="C136" s="121" t="s">
        <v>138</v>
      </c>
      <c r="D136" s="43" t="s">
        <v>387</v>
      </c>
      <c r="E136" s="121" t="s">
        <v>89</v>
      </c>
      <c r="F136" s="412">
        <v>1901</v>
      </c>
      <c r="G136" s="126"/>
      <c r="H136" s="37"/>
      <c r="I136" s="37"/>
      <c r="J136" s="37"/>
    </row>
    <row r="137" spans="1:10" ht="16.5" customHeight="1">
      <c r="A137" s="165" t="s">
        <v>114</v>
      </c>
      <c r="B137" s="166" t="s">
        <v>133</v>
      </c>
      <c r="C137" s="118"/>
      <c r="D137" s="43"/>
      <c r="E137" s="118"/>
      <c r="F137" s="302">
        <f>F138+F147+F166+F175+F160</f>
        <v>830356.2</v>
      </c>
      <c r="G137" s="126"/>
      <c r="H137" s="37"/>
      <c r="I137" s="37"/>
      <c r="J137" s="37"/>
    </row>
    <row r="138" spans="1:10" ht="19.5" customHeight="1">
      <c r="A138" s="83" t="s">
        <v>115</v>
      </c>
      <c r="B138" s="96" t="s">
        <v>133</v>
      </c>
      <c r="C138" s="96" t="s">
        <v>132</v>
      </c>
      <c r="D138" s="43"/>
      <c r="E138" s="117"/>
      <c r="F138" s="303">
        <f>F139+F142</f>
        <v>195220.1</v>
      </c>
      <c r="G138" s="280"/>
      <c r="H138" s="37"/>
      <c r="I138" s="37"/>
      <c r="J138" s="37"/>
    </row>
    <row r="139" spans="1:10" ht="28.5" customHeight="1">
      <c r="A139" s="79" t="s">
        <v>559</v>
      </c>
      <c r="B139" s="96" t="s">
        <v>133</v>
      </c>
      <c r="C139" s="96" t="s">
        <v>132</v>
      </c>
      <c r="D139" s="96" t="s">
        <v>591</v>
      </c>
      <c r="E139" s="96"/>
      <c r="F139" s="303">
        <f>F140</f>
        <v>64110.1</v>
      </c>
      <c r="G139" s="126"/>
      <c r="H139" s="37"/>
      <c r="I139" s="37"/>
      <c r="J139" s="37"/>
    </row>
    <row r="140" spans="1:10" ht="30.75" customHeight="1">
      <c r="A140" s="73" t="s">
        <v>98</v>
      </c>
      <c r="B140" s="96" t="s">
        <v>133</v>
      </c>
      <c r="C140" s="96" t="s">
        <v>132</v>
      </c>
      <c r="D140" s="96" t="s">
        <v>300</v>
      </c>
      <c r="E140" s="96"/>
      <c r="F140" s="303">
        <f>F141</f>
        <v>64110.1</v>
      </c>
      <c r="G140" s="126"/>
      <c r="H140" s="279"/>
      <c r="I140" s="37"/>
      <c r="J140" s="37"/>
    </row>
    <row r="141" spans="1:10" ht="18" customHeight="1">
      <c r="A141" s="73" t="s">
        <v>97</v>
      </c>
      <c r="B141" s="96" t="s">
        <v>133</v>
      </c>
      <c r="C141" s="96" t="s">
        <v>132</v>
      </c>
      <c r="D141" s="96" t="s">
        <v>300</v>
      </c>
      <c r="E141" s="96" t="s">
        <v>92</v>
      </c>
      <c r="F141" s="412">
        <v>64110.1</v>
      </c>
      <c r="G141" s="281"/>
      <c r="H141" s="279"/>
      <c r="I141" s="279"/>
      <c r="J141" s="37"/>
    </row>
    <row r="142" spans="1:10" ht="15">
      <c r="A142" s="79" t="s">
        <v>301</v>
      </c>
      <c r="B142" s="96" t="s">
        <v>133</v>
      </c>
      <c r="C142" s="96" t="s">
        <v>132</v>
      </c>
      <c r="D142" s="96" t="s">
        <v>302</v>
      </c>
      <c r="E142" s="96"/>
      <c r="F142" s="303">
        <f>F143+F145</f>
        <v>131110</v>
      </c>
      <c r="G142" s="126"/>
      <c r="H142" s="37"/>
      <c r="I142" s="37"/>
      <c r="J142" s="37"/>
    </row>
    <row r="143" spans="1:10" ht="19.5" customHeight="1">
      <c r="A143" s="73" t="s">
        <v>343</v>
      </c>
      <c r="B143" s="96" t="s">
        <v>133</v>
      </c>
      <c r="C143" s="96" t="s">
        <v>132</v>
      </c>
      <c r="D143" s="96" t="s">
        <v>303</v>
      </c>
      <c r="E143" s="96"/>
      <c r="F143" s="303">
        <f>F144</f>
        <v>7813.5</v>
      </c>
      <c r="G143" s="126"/>
      <c r="H143" s="37"/>
      <c r="I143" s="37"/>
      <c r="J143" s="37"/>
    </row>
    <row r="144" spans="1:10" ht="28.5" customHeight="1">
      <c r="A144" s="73" t="s">
        <v>97</v>
      </c>
      <c r="B144" s="96" t="s">
        <v>133</v>
      </c>
      <c r="C144" s="96" t="s">
        <v>132</v>
      </c>
      <c r="D144" s="96" t="s">
        <v>303</v>
      </c>
      <c r="E144" s="96" t="s">
        <v>92</v>
      </c>
      <c r="F144" s="320">
        <v>7813.5</v>
      </c>
      <c r="G144" s="282"/>
      <c r="H144" s="283"/>
      <c r="I144" s="279"/>
      <c r="J144" s="37"/>
    </row>
    <row r="145" spans="1:10" ht="15">
      <c r="A145" s="73" t="s">
        <v>344</v>
      </c>
      <c r="B145" s="96" t="s">
        <v>133</v>
      </c>
      <c r="C145" s="96" t="s">
        <v>132</v>
      </c>
      <c r="D145" s="96" t="s">
        <v>370</v>
      </c>
      <c r="E145" s="96"/>
      <c r="F145" s="303">
        <f>F146</f>
        <v>123296.5</v>
      </c>
      <c r="G145" s="126"/>
      <c r="H145" s="37"/>
      <c r="I145" s="37"/>
      <c r="J145" s="37"/>
    </row>
    <row r="146" spans="1:10" ht="30">
      <c r="A146" s="73" t="s">
        <v>97</v>
      </c>
      <c r="B146" s="96" t="s">
        <v>133</v>
      </c>
      <c r="C146" s="96" t="s">
        <v>132</v>
      </c>
      <c r="D146" s="96" t="s">
        <v>370</v>
      </c>
      <c r="E146" s="96" t="s">
        <v>92</v>
      </c>
      <c r="F146" s="303">
        <v>123296.5</v>
      </c>
      <c r="G146" s="280"/>
      <c r="H146" s="37"/>
      <c r="I146" s="37"/>
      <c r="J146" s="37"/>
    </row>
    <row r="147" spans="1:10" ht="15">
      <c r="A147" s="46" t="s">
        <v>64</v>
      </c>
      <c r="B147" s="96" t="s">
        <v>133</v>
      </c>
      <c r="C147" s="96" t="s">
        <v>134</v>
      </c>
      <c r="D147" s="96"/>
      <c r="E147" s="96"/>
      <c r="F147" s="303">
        <f>F148+F153+F158</f>
        <v>521430.1</v>
      </c>
      <c r="G147" s="284"/>
      <c r="H147" s="37"/>
      <c r="I147" s="37"/>
      <c r="J147" s="37"/>
    </row>
    <row r="148" spans="1:10" ht="24.75" customHeight="1">
      <c r="A148" s="79" t="s">
        <v>560</v>
      </c>
      <c r="B148" s="96" t="s">
        <v>133</v>
      </c>
      <c r="C148" s="96" t="s">
        <v>134</v>
      </c>
      <c r="D148" s="96" t="s">
        <v>267</v>
      </c>
      <c r="E148" s="96"/>
      <c r="F148" s="305">
        <f>F149+F151</f>
        <v>308004.3</v>
      </c>
      <c r="G148" s="126"/>
      <c r="H148" s="37"/>
      <c r="I148" s="37"/>
      <c r="J148" s="37"/>
    </row>
    <row r="149" spans="1:10" ht="30">
      <c r="A149" s="73" t="s">
        <v>341</v>
      </c>
      <c r="B149" s="96" t="s">
        <v>133</v>
      </c>
      <c r="C149" s="96" t="s">
        <v>134</v>
      </c>
      <c r="D149" s="96" t="s">
        <v>487</v>
      </c>
      <c r="E149" s="96"/>
      <c r="F149" s="305">
        <f>F150</f>
        <v>6927.3</v>
      </c>
      <c r="G149" s="126"/>
      <c r="H149" s="37"/>
      <c r="I149" s="37"/>
      <c r="J149" s="37"/>
    </row>
    <row r="150" spans="1:10" ht="30">
      <c r="A150" s="73" t="s">
        <v>97</v>
      </c>
      <c r="B150" s="96" t="s">
        <v>133</v>
      </c>
      <c r="C150" s="96" t="s">
        <v>134</v>
      </c>
      <c r="D150" s="96" t="s">
        <v>487</v>
      </c>
      <c r="E150" s="96" t="s">
        <v>92</v>
      </c>
      <c r="F150" s="320">
        <v>6927.3</v>
      </c>
      <c r="G150" s="126"/>
      <c r="H150" s="37"/>
      <c r="I150" s="37"/>
      <c r="J150" s="37"/>
    </row>
    <row r="151" spans="1:10" ht="30">
      <c r="A151" s="73" t="s">
        <v>342</v>
      </c>
      <c r="B151" s="96" t="s">
        <v>133</v>
      </c>
      <c r="C151" s="96" t="s">
        <v>134</v>
      </c>
      <c r="D151" s="96" t="s">
        <v>369</v>
      </c>
      <c r="E151" s="96"/>
      <c r="F151" s="303">
        <f>F152</f>
        <v>301077</v>
      </c>
      <c r="G151" s="126"/>
      <c r="H151" s="37"/>
      <c r="I151" s="37"/>
      <c r="J151" s="37"/>
    </row>
    <row r="152" spans="1:10" ht="30">
      <c r="A152" s="73" t="s">
        <v>97</v>
      </c>
      <c r="B152" s="96" t="s">
        <v>133</v>
      </c>
      <c r="C152" s="96" t="s">
        <v>134</v>
      </c>
      <c r="D152" s="96" t="s">
        <v>369</v>
      </c>
      <c r="E152" s="96" t="s">
        <v>92</v>
      </c>
      <c r="F152" s="321">
        <v>301077</v>
      </c>
      <c r="G152" s="126"/>
      <c r="H152" s="37"/>
      <c r="I152" s="37"/>
      <c r="J152" s="37"/>
    </row>
    <row r="153" spans="1:10" ht="75">
      <c r="A153" s="73" t="s">
        <v>306</v>
      </c>
      <c r="B153" s="96" t="s">
        <v>133</v>
      </c>
      <c r="C153" s="96" t="s">
        <v>134</v>
      </c>
      <c r="D153" s="106" t="s">
        <v>304</v>
      </c>
      <c r="E153" s="96"/>
      <c r="F153" s="303">
        <f>F154+F156</f>
        <v>206642.7</v>
      </c>
      <c r="G153" s="126"/>
      <c r="H153" s="37"/>
      <c r="I153" s="37"/>
      <c r="J153" s="37"/>
    </row>
    <row r="154" spans="1:10" ht="78" customHeight="1">
      <c r="A154" s="73" t="s">
        <v>101</v>
      </c>
      <c r="B154" s="96" t="s">
        <v>133</v>
      </c>
      <c r="C154" s="96" t="s">
        <v>134</v>
      </c>
      <c r="D154" s="106" t="s">
        <v>305</v>
      </c>
      <c r="E154" s="96"/>
      <c r="F154" s="303">
        <f>F155</f>
        <v>183519.2</v>
      </c>
      <c r="G154" s="126"/>
      <c r="H154" s="37"/>
      <c r="I154" s="37"/>
      <c r="J154" s="37"/>
    </row>
    <row r="155" spans="1:10" ht="30">
      <c r="A155" s="73" t="s">
        <v>97</v>
      </c>
      <c r="B155" s="96" t="s">
        <v>133</v>
      </c>
      <c r="C155" s="96" t="s">
        <v>134</v>
      </c>
      <c r="D155" s="106" t="s">
        <v>305</v>
      </c>
      <c r="E155" s="96" t="s">
        <v>92</v>
      </c>
      <c r="F155" s="412">
        <v>183519.2</v>
      </c>
      <c r="G155" s="126"/>
      <c r="H155" s="37"/>
      <c r="I155" s="37"/>
      <c r="J155" s="37"/>
    </row>
    <row r="156" spans="1:10" ht="15">
      <c r="A156" s="73" t="s">
        <v>374</v>
      </c>
      <c r="B156" s="96" t="s">
        <v>133</v>
      </c>
      <c r="C156" s="96" t="s">
        <v>134</v>
      </c>
      <c r="D156" s="106" t="s">
        <v>371</v>
      </c>
      <c r="E156" s="96"/>
      <c r="F156" s="322">
        <f>F157</f>
        <v>23123.5</v>
      </c>
      <c r="G156" s="126"/>
      <c r="H156" s="37"/>
      <c r="I156" s="37"/>
      <c r="J156" s="37"/>
    </row>
    <row r="157" spans="1:10" ht="18" customHeight="1">
      <c r="A157" s="73" t="s">
        <v>97</v>
      </c>
      <c r="B157" s="96" t="s">
        <v>133</v>
      </c>
      <c r="C157" s="96" t="s">
        <v>134</v>
      </c>
      <c r="D157" s="106" t="s">
        <v>371</v>
      </c>
      <c r="E157" s="96" t="s">
        <v>92</v>
      </c>
      <c r="F157" s="322">
        <v>23123.5</v>
      </c>
      <c r="G157" s="126"/>
      <c r="H157" s="37"/>
      <c r="I157" s="37"/>
      <c r="J157" s="37"/>
    </row>
    <row r="158" spans="1:10" ht="15">
      <c r="A158" s="73" t="s">
        <v>373</v>
      </c>
      <c r="B158" s="96" t="s">
        <v>133</v>
      </c>
      <c r="C158" s="96" t="s">
        <v>134</v>
      </c>
      <c r="D158" s="106" t="s">
        <v>372</v>
      </c>
      <c r="E158" s="96"/>
      <c r="F158" s="322">
        <f>F159</f>
        <v>6783.1</v>
      </c>
      <c r="G158" s="126"/>
      <c r="H158" s="37"/>
      <c r="I158" s="37"/>
      <c r="J158" s="37"/>
    </row>
    <row r="159" spans="1:10" ht="30">
      <c r="A159" s="73" t="s">
        <v>97</v>
      </c>
      <c r="B159" s="96" t="s">
        <v>133</v>
      </c>
      <c r="C159" s="96" t="s">
        <v>134</v>
      </c>
      <c r="D159" s="106" t="s">
        <v>372</v>
      </c>
      <c r="E159" s="96" t="s">
        <v>92</v>
      </c>
      <c r="F159" s="322">
        <v>6783.1</v>
      </c>
      <c r="G159" s="126"/>
      <c r="H159" s="37"/>
      <c r="I159" s="37"/>
      <c r="J159" s="37"/>
    </row>
    <row r="160" spans="1:10" ht="15">
      <c r="A160" s="73" t="s">
        <v>339</v>
      </c>
      <c r="B160" s="96" t="s">
        <v>133</v>
      </c>
      <c r="C160" s="96" t="s">
        <v>138</v>
      </c>
      <c r="D160" s="106"/>
      <c r="E160" s="96"/>
      <c r="F160" s="303">
        <f>F161</f>
        <v>45540.8</v>
      </c>
      <c r="G160" s="126"/>
      <c r="H160" s="37"/>
      <c r="I160" s="37"/>
      <c r="J160" s="37"/>
    </row>
    <row r="161" spans="1:10" ht="18" customHeight="1">
      <c r="A161" s="80" t="s">
        <v>561</v>
      </c>
      <c r="B161" s="96" t="s">
        <v>133</v>
      </c>
      <c r="C161" s="96" t="s">
        <v>138</v>
      </c>
      <c r="D161" s="96" t="s">
        <v>307</v>
      </c>
      <c r="E161" s="96"/>
      <c r="F161" s="303">
        <f>F162+F164</f>
        <v>45540.8</v>
      </c>
      <c r="G161" s="126"/>
      <c r="H161" s="37"/>
      <c r="I161" s="37"/>
      <c r="J161" s="37"/>
    </row>
    <row r="162" spans="1:10" ht="18.75" customHeight="1">
      <c r="A162" s="80" t="s">
        <v>333</v>
      </c>
      <c r="B162" s="96" t="s">
        <v>133</v>
      </c>
      <c r="C162" s="96" t="s">
        <v>138</v>
      </c>
      <c r="D162" s="96" t="s">
        <v>308</v>
      </c>
      <c r="E162" s="96"/>
      <c r="F162" s="303">
        <f>F163</f>
        <v>19344.6</v>
      </c>
      <c r="G162" s="126"/>
      <c r="H162" s="37"/>
      <c r="I162" s="37"/>
      <c r="J162" s="37"/>
    </row>
    <row r="163" spans="1:10" ht="29.25" customHeight="1">
      <c r="A163" s="73" t="s">
        <v>97</v>
      </c>
      <c r="B163" s="96" t="s">
        <v>133</v>
      </c>
      <c r="C163" s="96" t="s">
        <v>138</v>
      </c>
      <c r="D163" s="96" t="s">
        <v>308</v>
      </c>
      <c r="E163" s="96" t="s">
        <v>92</v>
      </c>
      <c r="F163" s="412">
        <v>19344.6</v>
      </c>
      <c r="G163" s="126"/>
      <c r="H163" s="37"/>
      <c r="I163" s="37"/>
      <c r="J163" s="37"/>
    </row>
    <row r="164" spans="1:10" ht="27" customHeight="1">
      <c r="A164" s="80" t="s">
        <v>100</v>
      </c>
      <c r="B164" s="96" t="s">
        <v>133</v>
      </c>
      <c r="C164" s="96" t="s">
        <v>138</v>
      </c>
      <c r="D164" s="96" t="s">
        <v>309</v>
      </c>
      <c r="E164" s="96"/>
      <c r="F164" s="303">
        <f>F165</f>
        <v>26196.2</v>
      </c>
      <c r="G164" s="126"/>
      <c r="H164" s="279"/>
      <c r="I164" s="37"/>
      <c r="J164" s="37"/>
    </row>
    <row r="165" spans="1:10" ht="31.5" customHeight="1">
      <c r="A165" s="73" t="s">
        <v>97</v>
      </c>
      <c r="B165" s="96" t="s">
        <v>133</v>
      </c>
      <c r="C165" s="96" t="s">
        <v>138</v>
      </c>
      <c r="D165" s="96" t="s">
        <v>309</v>
      </c>
      <c r="E165" s="96" t="s">
        <v>92</v>
      </c>
      <c r="F165" s="414">
        <v>26196.2</v>
      </c>
      <c r="G165" s="126"/>
      <c r="H165" s="37"/>
      <c r="I165" s="37"/>
      <c r="J165" s="37"/>
    </row>
    <row r="166" spans="1:10" ht="15">
      <c r="A166" s="74" t="s">
        <v>65</v>
      </c>
      <c r="B166" s="97" t="s">
        <v>133</v>
      </c>
      <c r="C166" s="97" t="s">
        <v>133</v>
      </c>
      <c r="D166" s="43"/>
      <c r="E166" s="96"/>
      <c r="F166" s="303">
        <f>F167+F169+F171+F173</f>
        <v>6159.6</v>
      </c>
      <c r="G166" s="126"/>
      <c r="H166" s="37"/>
      <c r="I166" s="37"/>
      <c r="J166" s="37"/>
    </row>
    <row r="167" spans="1:10" ht="29.25" customHeight="1">
      <c r="A167" s="84" t="s">
        <v>10</v>
      </c>
      <c r="B167" s="97" t="s">
        <v>133</v>
      </c>
      <c r="C167" s="97" t="s">
        <v>133</v>
      </c>
      <c r="D167" s="43" t="s">
        <v>500</v>
      </c>
      <c r="E167" s="96"/>
      <c r="F167" s="303">
        <v>100</v>
      </c>
      <c r="G167" s="126"/>
      <c r="H167" s="37"/>
      <c r="I167" s="37"/>
      <c r="J167" s="37"/>
    </row>
    <row r="168" spans="1:10" ht="19.5" customHeight="1">
      <c r="A168" s="73" t="s">
        <v>86</v>
      </c>
      <c r="B168" s="96" t="s">
        <v>133</v>
      </c>
      <c r="C168" s="96" t="s">
        <v>133</v>
      </c>
      <c r="D168" s="43" t="s">
        <v>500</v>
      </c>
      <c r="E168" s="96" t="s">
        <v>89</v>
      </c>
      <c r="F168" s="303">
        <v>100</v>
      </c>
      <c r="G168" s="126"/>
      <c r="H168" s="37"/>
      <c r="I168" s="37"/>
      <c r="J168" s="37"/>
    </row>
    <row r="169" spans="1:10" ht="15">
      <c r="A169" s="84" t="s">
        <v>184</v>
      </c>
      <c r="B169" s="97" t="s">
        <v>133</v>
      </c>
      <c r="C169" s="97" t="s">
        <v>133</v>
      </c>
      <c r="D169" s="43" t="s">
        <v>497</v>
      </c>
      <c r="E169" s="96"/>
      <c r="F169" s="303">
        <f>F170</f>
        <v>548.6</v>
      </c>
      <c r="G169" s="126"/>
      <c r="H169" s="37"/>
      <c r="I169" s="37"/>
      <c r="J169" s="37"/>
    </row>
    <row r="170" spans="1:10" ht="15">
      <c r="A170" s="73" t="s">
        <v>86</v>
      </c>
      <c r="B170" s="96" t="s">
        <v>133</v>
      </c>
      <c r="C170" s="96" t="s">
        <v>133</v>
      </c>
      <c r="D170" s="43" t="s">
        <v>497</v>
      </c>
      <c r="E170" s="96" t="s">
        <v>89</v>
      </c>
      <c r="F170" s="303">
        <v>548.6</v>
      </c>
      <c r="G170" s="126"/>
      <c r="H170" s="37"/>
      <c r="I170" s="37"/>
      <c r="J170" s="37"/>
    </row>
    <row r="171" spans="1:10" ht="15">
      <c r="A171" s="415" t="s">
        <v>389</v>
      </c>
      <c r="B171" s="43" t="s">
        <v>133</v>
      </c>
      <c r="C171" s="43" t="s">
        <v>133</v>
      </c>
      <c r="D171" s="43" t="s">
        <v>498</v>
      </c>
      <c r="E171" s="96"/>
      <c r="F171" s="303">
        <f>F172</f>
        <v>5411</v>
      </c>
      <c r="G171" s="126"/>
      <c r="H171" s="37"/>
      <c r="I171" s="37"/>
      <c r="J171" s="37"/>
    </row>
    <row r="172" spans="1:10" ht="30">
      <c r="A172" s="73" t="s">
        <v>97</v>
      </c>
      <c r="B172" s="43" t="s">
        <v>133</v>
      </c>
      <c r="C172" s="43" t="s">
        <v>133</v>
      </c>
      <c r="D172" s="43" t="s">
        <v>498</v>
      </c>
      <c r="E172" s="96" t="s">
        <v>92</v>
      </c>
      <c r="F172" s="322">
        <v>5411</v>
      </c>
      <c r="G172" s="126"/>
      <c r="H172" s="279"/>
      <c r="I172" s="37"/>
      <c r="J172" s="37"/>
    </row>
    <row r="173" spans="1:10" ht="30">
      <c r="A173" s="73" t="s">
        <v>266</v>
      </c>
      <c r="B173" s="43" t="s">
        <v>133</v>
      </c>
      <c r="C173" s="43" t="s">
        <v>133</v>
      </c>
      <c r="D173" s="43" t="s">
        <v>499</v>
      </c>
      <c r="E173" s="96"/>
      <c r="F173" s="322">
        <f>F174</f>
        <v>100</v>
      </c>
      <c r="G173" s="126"/>
      <c r="H173" s="37"/>
      <c r="I173" s="37"/>
      <c r="J173" s="37"/>
    </row>
    <row r="174" spans="1:10" ht="30">
      <c r="A174" s="73" t="s">
        <v>97</v>
      </c>
      <c r="B174" s="43" t="s">
        <v>133</v>
      </c>
      <c r="C174" s="43" t="s">
        <v>133</v>
      </c>
      <c r="D174" s="43" t="s">
        <v>499</v>
      </c>
      <c r="E174" s="96" t="s">
        <v>92</v>
      </c>
      <c r="F174" s="322">
        <v>100</v>
      </c>
      <c r="G174" s="126"/>
      <c r="H174" s="37"/>
      <c r="I174" s="37"/>
      <c r="J174" s="37"/>
    </row>
    <row r="175" spans="1:10" ht="20.25" customHeight="1">
      <c r="A175" s="46" t="s">
        <v>66</v>
      </c>
      <c r="B175" s="97" t="s">
        <v>133</v>
      </c>
      <c r="C175" s="97" t="s">
        <v>131</v>
      </c>
      <c r="D175" s="43"/>
      <c r="E175" s="117"/>
      <c r="F175" s="303">
        <f>F176+F179+F183+F185+F187+F189</f>
        <v>62005.6</v>
      </c>
      <c r="G175" s="126"/>
      <c r="H175" s="37"/>
      <c r="I175" s="37"/>
      <c r="J175" s="37"/>
    </row>
    <row r="176" spans="1:10" ht="30">
      <c r="A176" s="46" t="s">
        <v>73</v>
      </c>
      <c r="B176" s="97" t="s">
        <v>133</v>
      </c>
      <c r="C176" s="43" t="s">
        <v>131</v>
      </c>
      <c r="D176" s="43" t="s">
        <v>310</v>
      </c>
      <c r="E176" s="117"/>
      <c r="F176" s="303">
        <f>F177+F178</f>
        <v>6523.400000000001</v>
      </c>
      <c r="G176" s="126"/>
      <c r="H176" s="37"/>
      <c r="I176" s="37"/>
      <c r="J176" s="37"/>
    </row>
    <row r="177" spans="1:10" ht="45">
      <c r="A177" s="44" t="s">
        <v>85</v>
      </c>
      <c r="B177" s="97" t="s">
        <v>133</v>
      </c>
      <c r="C177" s="43" t="s">
        <v>131</v>
      </c>
      <c r="D177" s="43" t="s">
        <v>310</v>
      </c>
      <c r="E177" s="100" t="s">
        <v>88</v>
      </c>
      <c r="F177" s="303">
        <v>6480.6</v>
      </c>
      <c r="G177" s="126"/>
      <c r="H177" s="37"/>
      <c r="I177" s="37"/>
      <c r="J177" s="37"/>
    </row>
    <row r="178" spans="1:10" ht="15">
      <c r="A178" s="46" t="s">
        <v>86</v>
      </c>
      <c r="B178" s="97" t="s">
        <v>133</v>
      </c>
      <c r="C178" s="43" t="s">
        <v>131</v>
      </c>
      <c r="D178" s="43" t="s">
        <v>310</v>
      </c>
      <c r="E178" s="100" t="s">
        <v>89</v>
      </c>
      <c r="F178" s="303">
        <v>42.8</v>
      </c>
      <c r="G178" s="126"/>
      <c r="H178" s="37"/>
      <c r="I178" s="37"/>
      <c r="J178" s="37"/>
    </row>
    <row r="179" spans="1:10" ht="45">
      <c r="A179" s="46" t="s">
        <v>72</v>
      </c>
      <c r="B179" s="97" t="s">
        <v>133</v>
      </c>
      <c r="C179" s="43" t="s">
        <v>131</v>
      </c>
      <c r="D179" s="43" t="s">
        <v>311</v>
      </c>
      <c r="E179" s="118"/>
      <c r="F179" s="303">
        <f>F180+F181+F182</f>
        <v>47307.7</v>
      </c>
      <c r="G179" s="126"/>
      <c r="H179" s="37"/>
      <c r="I179" s="37"/>
      <c r="J179" s="37"/>
    </row>
    <row r="180" spans="1:10" ht="45">
      <c r="A180" s="44" t="s">
        <v>85</v>
      </c>
      <c r="B180" s="97" t="s">
        <v>133</v>
      </c>
      <c r="C180" s="97" t="s">
        <v>131</v>
      </c>
      <c r="D180" s="43" t="s">
        <v>311</v>
      </c>
      <c r="E180" s="117" t="s">
        <v>88</v>
      </c>
      <c r="F180" s="303">
        <v>15534.2</v>
      </c>
      <c r="G180" s="126"/>
      <c r="H180" s="37"/>
      <c r="I180" s="37"/>
      <c r="J180" s="37"/>
    </row>
    <row r="181" spans="1:10" ht="15">
      <c r="A181" s="46" t="s">
        <v>86</v>
      </c>
      <c r="B181" s="97" t="s">
        <v>133</v>
      </c>
      <c r="C181" s="97" t="s">
        <v>131</v>
      </c>
      <c r="D181" s="43" t="s">
        <v>311</v>
      </c>
      <c r="E181" s="117" t="s">
        <v>89</v>
      </c>
      <c r="F181" s="303">
        <v>11576.3</v>
      </c>
      <c r="G181" s="126"/>
      <c r="H181" s="37"/>
      <c r="I181" s="37"/>
      <c r="J181" s="37"/>
    </row>
    <row r="182" spans="1:10" ht="15">
      <c r="A182" s="46" t="s">
        <v>87</v>
      </c>
      <c r="B182" s="97" t="s">
        <v>133</v>
      </c>
      <c r="C182" s="97" t="s">
        <v>131</v>
      </c>
      <c r="D182" s="43" t="s">
        <v>311</v>
      </c>
      <c r="E182" s="117" t="s">
        <v>90</v>
      </c>
      <c r="F182" s="303">
        <v>20197.2</v>
      </c>
      <c r="G182" s="126"/>
      <c r="H182" s="37"/>
      <c r="I182" s="37"/>
      <c r="J182" s="37"/>
    </row>
    <row r="183" spans="1:12" ht="25.5" customHeight="1">
      <c r="A183" s="84" t="s">
        <v>375</v>
      </c>
      <c r="B183" s="97" t="s">
        <v>133</v>
      </c>
      <c r="C183" s="97" t="s">
        <v>131</v>
      </c>
      <c r="D183" s="43" t="s">
        <v>494</v>
      </c>
      <c r="E183" s="117"/>
      <c r="F183" s="303">
        <v>100</v>
      </c>
      <c r="G183" s="126"/>
      <c r="H183" s="37"/>
      <c r="I183" s="37"/>
      <c r="J183" s="37"/>
      <c r="L183" s="37"/>
    </row>
    <row r="184" spans="1:12" ht="27.75" customHeight="1">
      <c r="A184" s="44" t="s">
        <v>85</v>
      </c>
      <c r="B184" s="97" t="s">
        <v>133</v>
      </c>
      <c r="C184" s="97" t="s">
        <v>131</v>
      </c>
      <c r="D184" s="43" t="s">
        <v>494</v>
      </c>
      <c r="E184" s="117" t="s">
        <v>89</v>
      </c>
      <c r="F184" s="303">
        <v>100</v>
      </c>
      <c r="G184" s="126"/>
      <c r="H184" s="37"/>
      <c r="I184" s="37"/>
      <c r="J184" s="37"/>
      <c r="L184" s="37"/>
    </row>
    <row r="185" spans="1:12" ht="30">
      <c r="A185" s="413" t="s">
        <v>376</v>
      </c>
      <c r="B185" s="97" t="s">
        <v>133</v>
      </c>
      <c r="C185" s="97" t="s">
        <v>131</v>
      </c>
      <c r="D185" s="43" t="s">
        <v>493</v>
      </c>
      <c r="E185" s="117"/>
      <c r="F185" s="303">
        <v>100</v>
      </c>
      <c r="G185" s="126"/>
      <c r="H185" s="37"/>
      <c r="I185" s="37"/>
      <c r="J185" s="37"/>
      <c r="L185" s="37"/>
    </row>
    <row r="186" spans="1:12" ht="45">
      <c r="A186" s="44" t="s">
        <v>85</v>
      </c>
      <c r="B186" s="97" t="s">
        <v>133</v>
      </c>
      <c r="C186" s="97" t="s">
        <v>131</v>
      </c>
      <c r="D186" s="43" t="s">
        <v>493</v>
      </c>
      <c r="E186" s="117" t="s">
        <v>89</v>
      </c>
      <c r="F186" s="303">
        <v>100</v>
      </c>
      <c r="G186" s="283"/>
      <c r="H186" s="283"/>
      <c r="I186" s="37"/>
      <c r="J186" s="37"/>
      <c r="L186" s="37"/>
    </row>
    <row r="187" spans="1:12" ht="15">
      <c r="A187" s="47" t="s">
        <v>349</v>
      </c>
      <c r="B187" s="43" t="s">
        <v>133</v>
      </c>
      <c r="C187" s="43" t="s">
        <v>131</v>
      </c>
      <c r="D187" s="43" t="s">
        <v>496</v>
      </c>
      <c r="E187" s="96"/>
      <c r="F187" s="303">
        <f>F188</f>
        <v>7894.7</v>
      </c>
      <c r="G187" s="283"/>
      <c r="H187" s="283"/>
      <c r="I187" s="37"/>
      <c r="J187" s="37"/>
      <c r="L187" s="37"/>
    </row>
    <row r="188" spans="1:12" ht="30">
      <c r="A188" s="73" t="s">
        <v>97</v>
      </c>
      <c r="B188" s="43" t="s">
        <v>133</v>
      </c>
      <c r="C188" s="43" t="s">
        <v>131</v>
      </c>
      <c r="D188" s="43" t="s">
        <v>496</v>
      </c>
      <c r="E188" s="96" t="s">
        <v>92</v>
      </c>
      <c r="F188" s="303">
        <v>7894.7</v>
      </c>
      <c r="G188" s="283"/>
      <c r="H188" s="283"/>
      <c r="I188" s="37"/>
      <c r="J188" s="37"/>
      <c r="L188" s="37"/>
    </row>
    <row r="189" spans="1:12" ht="15">
      <c r="A189" s="47" t="s">
        <v>504</v>
      </c>
      <c r="B189" s="43" t="s">
        <v>133</v>
      </c>
      <c r="C189" s="43" t="s">
        <v>131</v>
      </c>
      <c r="D189" s="43" t="s">
        <v>495</v>
      </c>
      <c r="E189" s="96"/>
      <c r="F189" s="303">
        <f>F190</f>
        <v>79.8</v>
      </c>
      <c r="G189" s="283"/>
      <c r="H189" s="283"/>
      <c r="I189" s="37"/>
      <c r="J189" s="37"/>
      <c r="L189" s="37"/>
    </row>
    <row r="190" spans="1:12" ht="30">
      <c r="A190" s="73" t="s">
        <v>97</v>
      </c>
      <c r="B190" s="43" t="s">
        <v>133</v>
      </c>
      <c r="C190" s="43" t="s">
        <v>131</v>
      </c>
      <c r="D190" s="43" t="s">
        <v>495</v>
      </c>
      <c r="E190" s="96" t="s">
        <v>92</v>
      </c>
      <c r="F190" s="303">
        <v>79.8</v>
      </c>
      <c r="G190" s="283"/>
      <c r="H190" s="283"/>
      <c r="I190" s="37"/>
      <c r="J190" s="37"/>
      <c r="L190" s="37"/>
    </row>
    <row r="191" spans="1:12" ht="15">
      <c r="A191" s="165" t="s">
        <v>74</v>
      </c>
      <c r="B191" s="167" t="s">
        <v>135</v>
      </c>
      <c r="C191" s="97"/>
      <c r="D191" s="43"/>
      <c r="E191" s="117"/>
      <c r="F191" s="302">
        <f>F192</f>
        <v>152596.69999999998</v>
      </c>
      <c r="G191" s="126"/>
      <c r="H191" s="37"/>
      <c r="I191" s="37"/>
      <c r="J191" s="37"/>
      <c r="L191" s="37"/>
    </row>
    <row r="192" spans="1:10" ht="18" customHeight="1">
      <c r="A192" s="46" t="s">
        <v>75</v>
      </c>
      <c r="B192" s="97" t="s">
        <v>135</v>
      </c>
      <c r="C192" s="97" t="s">
        <v>132</v>
      </c>
      <c r="D192" s="43"/>
      <c r="E192" s="117"/>
      <c r="F192" s="303">
        <f>F193+F196</f>
        <v>152596.69999999998</v>
      </c>
      <c r="G192" s="126"/>
      <c r="H192" s="37"/>
      <c r="I192" s="37"/>
      <c r="J192" s="37"/>
    </row>
    <row r="193" spans="1:10" ht="15">
      <c r="A193" s="191" t="s">
        <v>570</v>
      </c>
      <c r="B193" s="97" t="s">
        <v>135</v>
      </c>
      <c r="C193" s="97" t="s">
        <v>132</v>
      </c>
      <c r="D193" s="43" t="s">
        <v>600</v>
      </c>
      <c r="E193" s="117"/>
      <c r="F193" s="305">
        <f>F194</f>
        <v>22158.8</v>
      </c>
      <c r="G193" s="126"/>
      <c r="H193" s="37"/>
      <c r="I193" s="37"/>
      <c r="J193" s="37"/>
    </row>
    <row r="194" spans="1:10" ht="16.5" customHeight="1">
      <c r="A194" s="85" t="s">
        <v>313</v>
      </c>
      <c r="B194" s="97" t="s">
        <v>135</v>
      </c>
      <c r="C194" s="97" t="s">
        <v>132</v>
      </c>
      <c r="D194" s="43" t="s">
        <v>312</v>
      </c>
      <c r="E194" s="117"/>
      <c r="F194" s="305">
        <f>F195</f>
        <v>22158.8</v>
      </c>
      <c r="G194" s="126"/>
      <c r="H194" s="37"/>
      <c r="I194" s="37"/>
      <c r="J194" s="37"/>
    </row>
    <row r="195" spans="1:10" ht="27.75" customHeight="1">
      <c r="A195" s="73" t="s">
        <v>97</v>
      </c>
      <c r="B195" s="97" t="s">
        <v>135</v>
      </c>
      <c r="C195" s="97" t="s">
        <v>132</v>
      </c>
      <c r="D195" s="43" t="s">
        <v>312</v>
      </c>
      <c r="E195" s="117" t="s">
        <v>92</v>
      </c>
      <c r="F195" s="305">
        <v>22158.8</v>
      </c>
      <c r="G195" s="126"/>
      <c r="H195" s="37"/>
      <c r="I195" s="37"/>
      <c r="J195" s="37"/>
    </row>
    <row r="196" spans="1:10" ht="26.25" customHeight="1">
      <c r="A196" s="191" t="s">
        <v>571</v>
      </c>
      <c r="B196" s="97" t="s">
        <v>135</v>
      </c>
      <c r="C196" s="97" t="s">
        <v>132</v>
      </c>
      <c r="D196" s="43" t="s">
        <v>599</v>
      </c>
      <c r="E196" s="117"/>
      <c r="F196" s="305">
        <f>F197</f>
        <v>130437.9</v>
      </c>
      <c r="G196" s="126"/>
      <c r="H196" s="37"/>
      <c r="I196" s="37"/>
      <c r="J196" s="37"/>
    </row>
    <row r="197" spans="1:10" ht="18.75" customHeight="1">
      <c r="A197" s="85" t="s">
        <v>314</v>
      </c>
      <c r="B197" s="97" t="s">
        <v>135</v>
      </c>
      <c r="C197" s="97" t="s">
        <v>132</v>
      </c>
      <c r="D197" s="43" t="s">
        <v>315</v>
      </c>
      <c r="E197" s="117"/>
      <c r="F197" s="305">
        <f>F198</f>
        <v>130437.9</v>
      </c>
      <c r="G197" s="126"/>
      <c r="H197" s="37"/>
      <c r="I197" s="37"/>
      <c r="J197" s="37"/>
    </row>
    <row r="198" spans="1:10" ht="30">
      <c r="A198" s="73" t="s">
        <v>97</v>
      </c>
      <c r="B198" s="97" t="s">
        <v>135</v>
      </c>
      <c r="C198" s="97" t="s">
        <v>132</v>
      </c>
      <c r="D198" s="43" t="s">
        <v>315</v>
      </c>
      <c r="E198" s="117" t="s">
        <v>92</v>
      </c>
      <c r="F198" s="305">
        <v>130437.9</v>
      </c>
      <c r="G198" s="126"/>
      <c r="H198" s="37"/>
      <c r="I198" s="37"/>
      <c r="J198" s="37"/>
    </row>
    <row r="199" spans="1:10" ht="15">
      <c r="A199" s="165" t="s">
        <v>195</v>
      </c>
      <c r="B199" s="167" t="s">
        <v>131</v>
      </c>
      <c r="C199" s="97"/>
      <c r="D199" s="43"/>
      <c r="E199" s="117"/>
      <c r="F199" s="307">
        <f>F200</f>
        <v>512.9</v>
      </c>
      <c r="G199" s="126"/>
      <c r="H199" s="37"/>
      <c r="I199" s="37"/>
      <c r="J199" s="37"/>
    </row>
    <row r="200" spans="1:10" ht="15">
      <c r="A200" s="46" t="s">
        <v>48</v>
      </c>
      <c r="B200" s="97" t="s">
        <v>131</v>
      </c>
      <c r="C200" s="43" t="s">
        <v>133</v>
      </c>
      <c r="D200" s="43"/>
      <c r="E200" s="117"/>
      <c r="F200" s="305">
        <f>F201</f>
        <v>512.9</v>
      </c>
      <c r="G200" s="126"/>
      <c r="H200" s="37"/>
      <c r="I200" s="37"/>
      <c r="J200" s="37"/>
    </row>
    <row r="201" spans="1:10" ht="30">
      <c r="A201" s="46" t="s">
        <v>316</v>
      </c>
      <c r="B201" s="97" t="s">
        <v>131</v>
      </c>
      <c r="C201" s="43" t="s">
        <v>133</v>
      </c>
      <c r="D201" s="43" t="s">
        <v>317</v>
      </c>
      <c r="E201" s="117"/>
      <c r="F201" s="305">
        <f>F202</f>
        <v>512.9</v>
      </c>
      <c r="G201" s="126"/>
      <c r="H201" s="37"/>
      <c r="I201" s="37"/>
      <c r="J201" s="37"/>
    </row>
    <row r="202" spans="1:10" ht="85.5" customHeight="1">
      <c r="A202" s="46" t="s">
        <v>49</v>
      </c>
      <c r="B202" s="97" t="s">
        <v>131</v>
      </c>
      <c r="C202" s="97" t="s">
        <v>133</v>
      </c>
      <c r="D202" s="43">
        <v>110202510</v>
      </c>
      <c r="E202" s="117"/>
      <c r="F202" s="305">
        <f>F203</f>
        <v>512.9</v>
      </c>
      <c r="G202" s="126"/>
      <c r="H202" s="37"/>
      <c r="I202" s="37"/>
      <c r="J202" s="37"/>
    </row>
    <row r="203" spans="1:10" ht="17.25" customHeight="1">
      <c r="A203" s="46" t="s">
        <v>86</v>
      </c>
      <c r="B203" s="97" t="s">
        <v>131</v>
      </c>
      <c r="C203" s="97" t="s">
        <v>133</v>
      </c>
      <c r="D203" s="43">
        <v>110202510</v>
      </c>
      <c r="E203" s="117" t="s">
        <v>89</v>
      </c>
      <c r="F203" s="412">
        <v>512.9</v>
      </c>
      <c r="G203" s="126"/>
      <c r="H203" s="37"/>
      <c r="I203" s="37"/>
      <c r="J203" s="37"/>
    </row>
    <row r="204" spans="1:10" ht="15">
      <c r="A204" s="165" t="s">
        <v>196</v>
      </c>
      <c r="B204" s="167">
        <v>10</v>
      </c>
      <c r="C204" s="43"/>
      <c r="D204" s="96"/>
      <c r="E204" s="96"/>
      <c r="F204" s="307">
        <f>F205</f>
        <v>23209.6</v>
      </c>
      <c r="G204" s="126"/>
      <c r="H204" s="37"/>
      <c r="I204" s="37"/>
      <c r="J204" s="37"/>
    </row>
    <row r="205" spans="1:10" ht="15">
      <c r="A205" s="73" t="s">
        <v>102</v>
      </c>
      <c r="B205" s="71">
        <v>10</v>
      </c>
      <c r="C205" s="43" t="s">
        <v>136</v>
      </c>
      <c r="D205" s="97"/>
      <c r="E205" s="96"/>
      <c r="F205" s="305">
        <f>F206+F212+F209</f>
        <v>23209.6</v>
      </c>
      <c r="G205" s="126"/>
      <c r="H205" s="37"/>
      <c r="I205" s="37"/>
      <c r="J205" s="37"/>
    </row>
    <row r="206" spans="1:10" ht="26.25" customHeight="1">
      <c r="A206" s="46" t="s">
        <v>318</v>
      </c>
      <c r="B206" s="43" t="s">
        <v>319</v>
      </c>
      <c r="C206" s="43" t="s">
        <v>136</v>
      </c>
      <c r="D206" s="97" t="s">
        <v>320</v>
      </c>
      <c r="E206" s="118"/>
      <c r="F206" s="305">
        <f>F207</f>
        <v>2980.4</v>
      </c>
      <c r="G206" s="126"/>
      <c r="H206" s="37"/>
      <c r="I206" s="37"/>
      <c r="J206" s="37"/>
    </row>
    <row r="207" spans="1:10" ht="15">
      <c r="A207" s="46" t="s">
        <v>77</v>
      </c>
      <c r="B207" s="43" t="s">
        <v>319</v>
      </c>
      <c r="C207" s="43" t="s">
        <v>136</v>
      </c>
      <c r="D207" s="97" t="s">
        <v>377</v>
      </c>
      <c r="E207" s="118"/>
      <c r="F207" s="305">
        <f>F208</f>
        <v>2980.4</v>
      </c>
      <c r="G207" s="126"/>
      <c r="H207" s="37"/>
      <c r="I207" s="37"/>
      <c r="J207" s="37"/>
    </row>
    <row r="208" spans="1:10" ht="30">
      <c r="A208" s="73" t="s">
        <v>97</v>
      </c>
      <c r="B208" s="43">
        <v>10</v>
      </c>
      <c r="C208" s="43" t="s">
        <v>136</v>
      </c>
      <c r="D208" s="97" t="s">
        <v>377</v>
      </c>
      <c r="E208" s="118" t="s">
        <v>92</v>
      </c>
      <c r="F208" s="305">
        <v>2980.4</v>
      </c>
      <c r="G208" s="126"/>
      <c r="H208" s="37"/>
      <c r="I208" s="37"/>
      <c r="J208" s="37"/>
    </row>
    <row r="209" spans="1:10" ht="15">
      <c r="A209" s="74" t="s">
        <v>321</v>
      </c>
      <c r="B209" s="70">
        <v>10</v>
      </c>
      <c r="C209" s="43" t="s">
        <v>136</v>
      </c>
      <c r="D209" s="97" t="s">
        <v>322</v>
      </c>
      <c r="E209" s="71"/>
      <c r="F209" s="305">
        <f>F210</f>
        <v>9128.4</v>
      </c>
      <c r="G209" s="126"/>
      <c r="H209" s="37"/>
      <c r="I209" s="37"/>
      <c r="J209" s="37"/>
    </row>
    <row r="210" spans="1:10" ht="31.5" customHeight="1">
      <c r="A210" s="74" t="s">
        <v>103</v>
      </c>
      <c r="B210" s="70">
        <v>10</v>
      </c>
      <c r="C210" s="43" t="s">
        <v>136</v>
      </c>
      <c r="D210" s="97" t="s">
        <v>323</v>
      </c>
      <c r="E210" s="71"/>
      <c r="F210" s="305">
        <f>F211</f>
        <v>9128.4</v>
      </c>
      <c r="G210" s="126"/>
      <c r="H210" s="37"/>
      <c r="I210" s="37"/>
      <c r="J210" s="37"/>
    </row>
    <row r="211" spans="1:10" ht="30">
      <c r="A211" s="73" t="s">
        <v>97</v>
      </c>
      <c r="B211" s="70">
        <v>10</v>
      </c>
      <c r="C211" s="43" t="s">
        <v>136</v>
      </c>
      <c r="D211" s="97" t="s">
        <v>323</v>
      </c>
      <c r="E211" s="71">
        <v>600</v>
      </c>
      <c r="F211" s="305">
        <v>9128.4</v>
      </c>
      <c r="G211" s="126"/>
      <c r="H211" s="37"/>
      <c r="I211" s="37"/>
      <c r="J211" s="37"/>
    </row>
    <row r="212" spans="1:10" ht="30.75" customHeight="1">
      <c r="A212" s="191" t="s">
        <v>326</v>
      </c>
      <c r="B212" s="70">
        <v>10</v>
      </c>
      <c r="C212" s="43" t="s">
        <v>136</v>
      </c>
      <c r="D212" s="97" t="s">
        <v>327</v>
      </c>
      <c r="E212" s="71"/>
      <c r="F212" s="305">
        <f>F213+F215+F217</f>
        <v>11100.8</v>
      </c>
      <c r="G212" s="126"/>
      <c r="H212" s="37"/>
      <c r="I212" s="37"/>
      <c r="J212" s="37"/>
    </row>
    <row r="213" spans="1:10" ht="15">
      <c r="A213" s="73" t="s">
        <v>362</v>
      </c>
      <c r="B213" s="71">
        <v>10</v>
      </c>
      <c r="C213" s="43" t="s">
        <v>136</v>
      </c>
      <c r="D213" s="97" t="s">
        <v>269</v>
      </c>
      <c r="E213" s="71"/>
      <c r="F213" s="305">
        <f>F214</f>
        <v>4293.4</v>
      </c>
      <c r="G213" s="126"/>
      <c r="H213" s="37"/>
      <c r="I213" s="37"/>
      <c r="J213" s="37"/>
    </row>
    <row r="214" spans="1:10" ht="15">
      <c r="A214" s="73" t="s">
        <v>427</v>
      </c>
      <c r="B214" s="43">
        <v>10</v>
      </c>
      <c r="C214" s="43" t="s">
        <v>136</v>
      </c>
      <c r="D214" s="97" t="s">
        <v>269</v>
      </c>
      <c r="E214" s="71">
        <v>300</v>
      </c>
      <c r="F214" s="305">
        <v>4293.4</v>
      </c>
      <c r="G214" s="126"/>
      <c r="H214" s="37"/>
      <c r="I214" s="37"/>
      <c r="J214" s="37"/>
    </row>
    <row r="215" spans="1:10" ht="15">
      <c r="A215" s="73" t="s">
        <v>351</v>
      </c>
      <c r="B215" s="70">
        <v>10</v>
      </c>
      <c r="C215" s="43" t="s">
        <v>136</v>
      </c>
      <c r="D215" s="97" t="s">
        <v>270</v>
      </c>
      <c r="E215" s="71"/>
      <c r="F215" s="305">
        <f>F216</f>
        <v>1780.5</v>
      </c>
      <c r="G215" s="126"/>
      <c r="H215" s="37"/>
      <c r="I215" s="37"/>
      <c r="J215" s="37"/>
    </row>
    <row r="216" spans="1:10" ht="15">
      <c r="A216" s="73" t="s">
        <v>427</v>
      </c>
      <c r="B216" s="70">
        <v>10</v>
      </c>
      <c r="C216" s="43" t="s">
        <v>136</v>
      </c>
      <c r="D216" s="97" t="s">
        <v>270</v>
      </c>
      <c r="E216" s="71">
        <v>300</v>
      </c>
      <c r="F216" s="305">
        <v>1780.5</v>
      </c>
      <c r="G216" s="126"/>
      <c r="H216" s="37"/>
      <c r="I216" s="37"/>
      <c r="J216" s="37"/>
    </row>
    <row r="217" spans="1:10" ht="15">
      <c r="A217" s="73" t="s">
        <v>352</v>
      </c>
      <c r="B217" s="70">
        <v>10</v>
      </c>
      <c r="C217" s="43" t="s">
        <v>136</v>
      </c>
      <c r="D217" s="97" t="s">
        <v>271</v>
      </c>
      <c r="E217" s="71"/>
      <c r="F217" s="305">
        <f>F218</f>
        <v>5026.9</v>
      </c>
      <c r="G217" s="126"/>
      <c r="H217" s="37"/>
      <c r="I217" s="37"/>
      <c r="J217" s="37"/>
    </row>
    <row r="218" spans="1:10" ht="15">
      <c r="A218" s="73" t="s">
        <v>427</v>
      </c>
      <c r="B218" s="70">
        <v>10</v>
      </c>
      <c r="C218" s="43" t="s">
        <v>136</v>
      </c>
      <c r="D218" s="97" t="s">
        <v>271</v>
      </c>
      <c r="E218" s="71">
        <v>300</v>
      </c>
      <c r="F218" s="305">
        <v>5026.9</v>
      </c>
      <c r="G218" s="126"/>
      <c r="H218" s="37"/>
      <c r="I218" s="37"/>
      <c r="J218" s="37"/>
    </row>
    <row r="219" spans="1:10" ht="16.5" customHeight="1">
      <c r="A219" s="165" t="s">
        <v>78</v>
      </c>
      <c r="B219" s="166">
        <v>11</v>
      </c>
      <c r="C219" s="43"/>
      <c r="D219" s="43"/>
      <c r="E219" s="96"/>
      <c r="F219" s="302">
        <f>F220+F224</f>
        <v>79903.6</v>
      </c>
      <c r="G219" s="126"/>
      <c r="H219" s="37"/>
      <c r="I219" s="37"/>
      <c r="J219" s="37"/>
    </row>
    <row r="220" spans="1:10" ht="16.5" customHeight="1">
      <c r="A220" s="74" t="s">
        <v>359</v>
      </c>
      <c r="B220" s="97" t="s">
        <v>91</v>
      </c>
      <c r="C220" s="43" t="s">
        <v>132</v>
      </c>
      <c r="D220" s="220"/>
      <c r="E220" s="96"/>
      <c r="F220" s="303">
        <f>F221</f>
        <v>77621.6</v>
      </c>
      <c r="G220" s="126"/>
      <c r="H220" s="37"/>
      <c r="I220" s="37"/>
      <c r="J220" s="37"/>
    </row>
    <row r="221" spans="1:10" ht="30">
      <c r="A221" s="79" t="s">
        <v>563</v>
      </c>
      <c r="B221" s="97" t="s">
        <v>91</v>
      </c>
      <c r="C221" s="43" t="s">
        <v>132</v>
      </c>
      <c r="D221" s="43" t="s">
        <v>509</v>
      </c>
      <c r="E221" s="96"/>
      <c r="F221" s="303">
        <f>F222</f>
        <v>77621.6</v>
      </c>
      <c r="G221" s="126"/>
      <c r="H221" s="37"/>
      <c r="I221" s="37"/>
      <c r="J221" s="37"/>
    </row>
    <row r="222" spans="1:10" ht="15">
      <c r="A222" s="80" t="s">
        <v>353</v>
      </c>
      <c r="B222" s="96" t="s">
        <v>91</v>
      </c>
      <c r="C222" s="96" t="s">
        <v>132</v>
      </c>
      <c r="D222" s="96" t="s">
        <v>507</v>
      </c>
      <c r="E222" s="96"/>
      <c r="F222" s="303">
        <f>F223</f>
        <v>77621.6</v>
      </c>
      <c r="G222" s="126"/>
      <c r="H222" s="37"/>
      <c r="I222" s="37"/>
      <c r="J222" s="37"/>
    </row>
    <row r="223" spans="1:10" ht="30">
      <c r="A223" s="73" t="s">
        <v>97</v>
      </c>
      <c r="B223" s="96" t="s">
        <v>91</v>
      </c>
      <c r="C223" s="96" t="s">
        <v>132</v>
      </c>
      <c r="D223" s="96" t="s">
        <v>507</v>
      </c>
      <c r="E223" s="96" t="s">
        <v>92</v>
      </c>
      <c r="F223" s="412">
        <v>77621.6</v>
      </c>
      <c r="G223" s="126"/>
      <c r="H223" s="37"/>
      <c r="I223" s="37"/>
      <c r="J223" s="37"/>
    </row>
    <row r="224" spans="1:10" ht="15">
      <c r="A224" s="46" t="s">
        <v>79</v>
      </c>
      <c r="B224" s="97">
        <v>11</v>
      </c>
      <c r="C224" s="43" t="s">
        <v>134</v>
      </c>
      <c r="D224" s="43"/>
      <c r="E224" s="96"/>
      <c r="F224" s="303">
        <f>F225</f>
        <v>2282</v>
      </c>
      <c r="G224" s="126"/>
      <c r="H224" s="279"/>
      <c r="I224" s="37"/>
      <c r="J224" s="37"/>
    </row>
    <row r="225" spans="1:10" ht="21.75" customHeight="1">
      <c r="A225" s="74" t="s">
        <v>324</v>
      </c>
      <c r="B225" s="97" t="s">
        <v>91</v>
      </c>
      <c r="C225" s="43" t="s">
        <v>134</v>
      </c>
      <c r="D225" s="43" t="s">
        <v>508</v>
      </c>
      <c r="E225" s="117"/>
      <c r="F225" s="303">
        <f>F226+F227</f>
        <v>2282</v>
      </c>
      <c r="G225" s="126"/>
      <c r="H225" s="37"/>
      <c r="I225" s="37"/>
      <c r="J225" s="37"/>
    </row>
    <row r="226" spans="1:10" ht="21.75" customHeight="1">
      <c r="A226" s="73" t="s">
        <v>86</v>
      </c>
      <c r="B226" s="97" t="s">
        <v>91</v>
      </c>
      <c r="C226" s="43" t="s">
        <v>134</v>
      </c>
      <c r="D226" s="43" t="s">
        <v>508</v>
      </c>
      <c r="E226" s="117" t="s">
        <v>89</v>
      </c>
      <c r="F226" s="303">
        <v>782</v>
      </c>
      <c r="G226" s="126"/>
      <c r="H226" s="37"/>
      <c r="I226" s="37"/>
      <c r="J226" s="37"/>
    </row>
    <row r="227" spans="1:10" ht="30">
      <c r="A227" s="73" t="s">
        <v>97</v>
      </c>
      <c r="B227" s="97">
        <v>11</v>
      </c>
      <c r="C227" s="43" t="s">
        <v>134</v>
      </c>
      <c r="D227" s="43" t="s">
        <v>508</v>
      </c>
      <c r="E227" s="96" t="s">
        <v>92</v>
      </c>
      <c r="F227" s="303">
        <v>1500</v>
      </c>
      <c r="G227" s="285"/>
      <c r="H227" s="280"/>
      <c r="I227" s="37"/>
      <c r="J227" s="37"/>
    </row>
    <row r="228" spans="1:10" ht="31.5" customHeight="1">
      <c r="A228" s="207" t="s">
        <v>80</v>
      </c>
      <c r="B228" s="167">
        <v>14</v>
      </c>
      <c r="C228" s="97"/>
      <c r="D228" s="43"/>
      <c r="E228" s="96"/>
      <c r="F228" s="302">
        <f>F230</f>
        <v>24793.3</v>
      </c>
      <c r="G228" s="126"/>
      <c r="H228" s="37"/>
      <c r="I228" s="37"/>
      <c r="J228" s="37"/>
    </row>
    <row r="229" spans="1:10" ht="15" customHeight="1">
      <c r="A229" s="416" t="s">
        <v>479</v>
      </c>
      <c r="B229" s="97" t="s">
        <v>186</v>
      </c>
      <c r="C229" s="97" t="s">
        <v>132</v>
      </c>
      <c r="D229" s="43"/>
      <c r="E229" s="96"/>
      <c r="F229" s="303">
        <f>F230</f>
        <v>24793.3</v>
      </c>
      <c r="G229" s="126"/>
      <c r="H229" s="37"/>
      <c r="I229" s="37"/>
      <c r="J229" s="37"/>
    </row>
    <row r="230" spans="1:7" ht="15">
      <c r="A230" s="46" t="s">
        <v>37</v>
      </c>
      <c r="B230" s="97">
        <v>14</v>
      </c>
      <c r="C230" s="97" t="s">
        <v>132</v>
      </c>
      <c r="D230" s="43" t="s">
        <v>285</v>
      </c>
      <c r="E230" s="96"/>
      <c r="F230" s="367">
        <f>F231+F233</f>
        <v>24793.3</v>
      </c>
      <c r="G230" s="114"/>
    </row>
    <row r="231" spans="1:7" ht="60">
      <c r="A231" s="342" t="s">
        <v>475</v>
      </c>
      <c r="B231" s="71" t="s">
        <v>186</v>
      </c>
      <c r="C231" s="71" t="s">
        <v>132</v>
      </c>
      <c r="D231" s="341" t="s">
        <v>477</v>
      </c>
      <c r="E231" s="71"/>
      <c r="F231" s="378">
        <f>F232</f>
        <v>23918.1</v>
      </c>
      <c r="G231" s="114"/>
    </row>
    <row r="232" spans="1:7" ht="15">
      <c r="A232" s="342" t="s">
        <v>197</v>
      </c>
      <c r="B232" s="71" t="s">
        <v>186</v>
      </c>
      <c r="C232" s="71" t="s">
        <v>132</v>
      </c>
      <c r="D232" s="340" t="s">
        <v>477</v>
      </c>
      <c r="E232" s="71">
        <v>500</v>
      </c>
      <c r="F232" s="378">
        <v>23918.1</v>
      </c>
      <c r="G232" s="114"/>
    </row>
    <row r="233" spans="1:7" ht="63" customHeight="1">
      <c r="A233" s="416" t="s">
        <v>478</v>
      </c>
      <c r="B233" s="71" t="s">
        <v>186</v>
      </c>
      <c r="C233" s="71" t="s">
        <v>132</v>
      </c>
      <c r="D233" s="71">
        <v>9900080060</v>
      </c>
      <c r="E233" s="71"/>
      <c r="F233" s="308">
        <f>F234</f>
        <v>875.2</v>
      </c>
      <c r="G233" s="114"/>
    </row>
    <row r="234" spans="1:7" ht="18" customHeight="1">
      <c r="A234" s="342" t="s">
        <v>197</v>
      </c>
      <c r="B234" s="71" t="s">
        <v>186</v>
      </c>
      <c r="C234" s="71" t="s">
        <v>132</v>
      </c>
      <c r="D234" s="71">
        <v>9900080060</v>
      </c>
      <c r="E234" s="71" t="s">
        <v>185</v>
      </c>
      <c r="F234" s="308">
        <v>875.2</v>
      </c>
      <c r="G234" s="114"/>
    </row>
    <row r="235" spans="1:7" ht="15">
      <c r="A235" s="87" t="s">
        <v>139</v>
      </c>
      <c r="B235" s="103"/>
      <c r="C235" s="122"/>
      <c r="D235" s="103"/>
      <c r="E235" s="122"/>
      <c r="F235" s="306">
        <f>F228+F219+F204+F199+F191+F137+F132+F122+F105+F92+F87+F15</f>
        <v>1252161.4399999997</v>
      </c>
      <c r="G235" s="114"/>
    </row>
    <row r="236" spans="1:7" ht="15">
      <c r="A236" s="40"/>
      <c r="B236" s="123"/>
      <c r="C236" s="124"/>
      <c r="D236" s="123"/>
      <c r="E236" s="124"/>
      <c r="F236" s="40"/>
      <c r="G236" s="114"/>
    </row>
    <row r="237" spans="1:7" ht="15">
      <c r="A237" s="40"/>
      <c r="B237" s="123"/>
      <c r="C237" s="124"/>
      <c r="D237" s="123"/>
      <c r="E237" s="124"/>
      <c r="F237" s="382"/>
      <c r="G237" s="114"/>
    </row>
    <row r="238" spans="1:7" ht="15">
      <c r="A238" s="40"/>
      <c r="B238" s="123"/>
      <c r="C238" s="124"/>
      <c r="D238" s="123"/>
      <c r="E238" s="124"/>
      <c r="F238" s="40"/>
      <c r="G238" s="114"/>
    </row>
    <row r="239" spans="1:7" ht="15">
      <c r="A239" s="40"/>
      <c r="B239" s="123"/>
      <c r="C239" s="124"/>
      <c r="D239" s="123"/>
      <c r="E239" s="124"/>
      <c r="F239" s="40"/>
      <c r="G239" s="114"/>
    </row>
    <row r="240" spans="1:7" ht="15">
      <c r="A240" s="40"/>
      <c r="B240" s="123"/>
      <c r="C240" s="124"/>
      <c r="D240" s="123"/>
      <c r="E240" s="124"/>
      <c r="F240" s="40"/>
      <c r="G240" s="114"/>
    </row>
    <row r="241" spans="1:7" ht="15">
      <c r="A241" s="40"/>
      <c r="B241" s="123"/>
      <c r="C241" s="124"/>
      <c r="D241" s="123"/>
      <c r="E241" s="124"/>
      <c r="F241" s="40"/>
      <c r="G241" s="114"/>
    </row>
    <row r="242" spans="1:7" ht="15">
      <c r="A242" s="40"/>
      <c r="B242" s="123"/>
      <c r="C242" s="124"/>
      <c r="D242" s="123"/>
      <c r="E242" s="124"/>
      <c r="F242" s="40"/>
      <c r="G242" s="114"/>
    </row>
    <row r="243" spans="1:7" ht="15">
      <c r="A243" s="40"/>
      <c r="B243" s="123"/>
      <c r="C243" s="124"/>
      <c r="D243" s="123"/>
      <c r="E243" s="124"/>
      <c r="F243" s="40"/>
      <c r="G243" s="114"/>
    </row>
    <row r="244" spans="1:7" ht="15">
      <c r="A244" s="40"/>
      <c r="B244" s="123"/>
      <c r="C244" s="124"/>
      <c r="D244" s="123"/>
      <c r="E244" s="124"/>
      <c r="F244" s="40"/>
      <c r="G244" s="114"/>
    </row>
    <row r="245" spans="1:7" ht="15">
      <c r="A245" s="40"/>
      <c r="B245" s="123"/>
      <c r="C245" s="124"/>
      <c r="D245" s="123"/>
      <c r="E245" s="124"/>
      <c r="F245" s="40"/>
      <c r="G245" s="114"/>
    </row>
    <row r="246" spans="1:7" ht="15">
      <c r="A246" s="40"/>
      <c r="B246" s="123"/>
      <c r="C246" s="124"/>
      <c r="D246" s="123"/>
      <c r="E246" s="124"/>
      <c r="F246" s="40"/>
      <c r="G246" s="114"/>
    </row>
    <row r="247" spans="1:7" ht="15">
      <c r="A247" s="40"/>
      <c r="B247" s="123"/>
      <c r="C247" s="124"/>
      <c r="D247" s="123"/>
      <c r="E247" s="124"/>
      <c r="F247" s="40"/>
      <c r="G247" s="114"/>
    </row>
    <row r="248" spans="1:7" ht="15">
      <c r="A248" s="40"/>
      <c r="B248" s="123"/>
      <c r="C248" s="124"/>
      <c r="D248" s="123"/>
      <c r="E248" s="124"/>
      <c r="F248" s="40"/>
      <c r="G248" s="114"/>
    </row>
    <row r="249" spans="1:7" ht="15">
      <c r="A249" s="40"/>
      <c r="B249" s="123"/>
      <c r="C249" s="124"/>
      <c r="D249" s="123"/>
      <c r="E249" s="124"/>
      <c r="F249" s="40"/>
      <c r="G249" s="114"/>
    </row>
    <row r="250" spans="1:7" ht="15">
      <c r="A250" s="40"/>
      <c r="B250" s="123"/>
      <c r="C250" s="124"/>
      <c r="D250" s="123"/>
      <c r="E250" s="124"/>
      <c r="F250" s="40"/>
      <c r="G250" s="114"/>
    </row>
    <row r="251" spans="1:7" ht="15">
      <c r="A251" s="40"/>
      <c r="B251" s="123"/>
      <c r="C251" s="124"/>
      <c r="D251" s="123"/>
      <c r="E251" s="124"/>
      <c r="F251" s="40"/>
      <c r="G251" s="114"/>
    </row>
    <row r="252" spans="1:7" ht="15">
      <c r="A252" s="40"/>
      <c r="B252" s="123"/>
      <c r="C252" s="124"/>
      <c r="D252" s="123"/>
      <c r="E252" s="124"/>
      <c r="F252" s="40"/>
      <c r="G252" s="114"/>
    </row>
    <row r="253" spans="1:7" ht="15">
      <c r="A253" s="40"/>
      <c r="B253" s="123"/>
      <c r="C253" s="124"/>
      <c r="D253" s="123"/>
      <c r="E253" s="124"/>
      <c r="F253" s="40"/>
      <c r="G253" s="114"/>
    </row>
    <row r="254" spans="1:7" ht="15">
      <c r="A254" s="40"/>
      <c r="B254" s="123"/>
      <c r="C254" s="124"/>
      <c r="D254" s="123"/>
      <c r="E254" s="124"/>
      <c r="F254" s="40"/>
      <c r="G254" s="114"/>
    </row>
    <row r="255" spans="1:7" ht="15">
      <c r="A255" s="40"/>
      <c r="B255" s="123"/>
      <c r="C255" s="124"/>
      <c r="D255" s="123"/>
      <c r="E255" s="124"/>
      <c r="F255" s="40"/>
      <c r="G255" s="114"/>
    </row>
    <row r="256" spans="1:7" ht="15">
      <c r="A256" s="40"/>
      <c r="B256" s="123"/>
      <c r="C256" s="124"/>
      <c r="D256" s="123"/>
      <c r="E256" s="124"/>
      <c r="F256" s="40"/>
      <c r="G256" s="114"/>
    </row>
    <row r="257" spans="1:7" ht="15">
      <c r="A257" s="40"/>
      <c r="B257" s="123"/>
      <c r="C257" s="124"/>
      <c r="D257" s="123"/>
      <c r="E257" s="124"/>
      <c r="F257" s="40"/>
      <c r="G257" s="114"/>
    </row>
    <row r="258" spans="1:7" ht="15">
      <c r="A258" s="40"/>
      <c r="B258" s="123"/>
      <c r="C258" s="124"/>
      <c r="D258" s="123"/>
      <c r="E258" s="124"/>
      <c r="F258" s="40"/>
      <c r="G258" s="114"/>
    </row>
    <row r="259" spans="1:7" ht="15">
      <c r="A259" s="40"/>
      <c r="B259" s="123"/>
      <c r="C259" s="124"/>
      <c r="D259" s="123"/>
      <c r="E259" s="124"/>
      <c r="F259" s="40"/>
      <c r="G259" s="114"/>
    </row>
    <row r="260" spans="1:7" ht="15">
      <c r="A260" s="40"/>
      <c r="B260" s="125"/>
      <c r="C260" s="126"/>
      <c r="D260" s="125"/>
      <c r="E260" s="126"/>
      <c r="F260" s="40"/>
      <c r="G260" s="114"/>
    </row>
    <row r="261" spans="1:7" ht="15">
      <c r="A261" s="40"/>
      <c r="B261" s="125"/>
      <c r="C261" s="126"/>
      <c r="D261" s="125"/>
      <c r="E261" s="126"/>
      <c r="F261" s="40"/>
      <c r="G261" s="114"/>
    </row>
    <row r="262" spans="1:7" ht="15">
      <c r="A262" s="40"/>
      <c r="B262" s="125"/>
      <c r="C262" s="126"/>
      <c r="D262" s="125"/>
      <c r="E262" s="126"/>
      <c r="F262" s="40"/>
      <c r="G262" s="114"/>
    </row>
    <row r="263" spans="1:7" ht="15">
      <c r="A263" s="40"/>
      <c r="B263" s="125"/>
      <c r="C263" s="126"/>
      <c r="D263" s="125"/>
      <c r="E263" s="126"/>
      <c r="F263" s="40"/>
      <c r="G263" s="114"/>
    </row>
    <row r="264" spans="1:7" ht="15">
      <c r="A264" s="40"/>
      <c r="B264" s="125"/>
      <c r="C264" s="126"/>
      <c r="D264" s="125"/>
      <c r="E264" s="126"/>
      <c r="F264" s="40"/>
      <c r="G264" s="114"/>
    </row>
    <row r="265" spans="1:7" ht="15">
      <c r="A265" s="40"/>
      <c r="B265" s="125"/>
      <c r="C265" s="126"/>
      <c r="D265" s="125"/>
      <c r="E265" s="126"/>
      <c r="F265" s="40"/>
      <c r="G265" s="114"/>
    </row>
    <row r="266" spans="1:7" ht="15">
      <c r="A266" s="40"/>
      <c r="B266" s="125"/>
      <c r="C266" s="126"/>
      <c r="D266" s="125"/>
      <c r="E266" s="126"/>
      <c r="F266" s="40"/>
      <c r="G266" s="114"/>
    </row>
    <row r="267" spans="1:7" ht="15">
      <c r="A267" s="40"/>
      <c r="B267" s="125"/>
      <c r="C267" s="126"/>
      <c r="D267" s="125"/>
      <c r="E267" s="126"/>
      <c r="F267" s="40"/>
      <c r="G267" s="114"/>
    </row>
    <row r="268" spans="1:7" ht="15">
      <c r="A268" s="40"/>
      <c r="B268" s="125"/>
      <c r="C268" s="126"/>
      <c r="D268" s="125"/>
      <c r="E268" s="126"/>
      <c r="F268" s="40"/>
      <c r="G268" s="114"/>
    </row>
    <row r="269" spans="1:7" ht="15">
      <c r="A269" s="40"/>
      <c r="B269" s="125"/>
      <c r="C269" s="126"/>
      <c r="D269" s="125"/>
      <c r="E269" s="126"/>
      <c r="F269" s="40"/>
      <c r="G269" s="114"/>
    </row>
    <row r="270" spans="1:7" ht="15">
      <c r="A270" s="40"/>
      <c r="B270" s="125"/>
      <c r="C270" s="126"/>
      <c r="D270" s="125"/>
      <c r="E270" s="126"/>
      <c r="F270" s="40"/>
      <c r="G270" s="114"/>
    </row>
    <row r="271" spans="1:7" ht="15">
      <c r="A271" s="40"/>
      <c r="B271" s="125"/>
      <c r="C271" s="126"/>
      <c r="D271" s="125"/>
      <c r="E271" s="126"/>
      <c r="F271" s="40"/>
      <c r="G271" s="114"/>
    </row>
    <row r="272" spans="1:7" ht="15">
      <c r="A272" s="40"/>
      <c r="B272" s="125"/>
      <c r="C272" s="126"/>
      <c r="D272" s="125"/>
      <c r="E272" s="126"/>
      <c r="F272" s="40"/>
      <c r="G272" s="114"/>
    </row>
    <row r="273" spans="1:7" ht="15">
      <c r="A273" s="40"/>
      <c r="B273" s="125"/>
      <c r="C273" s="126"/>
      <c r="D273" s="125"/>
      <c r="E273" s="126"/>
      <c r="F273" s="40"/>
      <c r="G273" s="114"/>
    </row>
    <row r="274" spans="1:7" ht="15">
      <c r="A274" s="40"/>
      <c r="B274" s="125"/>
      <c r="C274" s="126"/>
      <c r="D274" s="125"/>
      <c r="E274" s="126"/>
      <c r="F274" s="40"/>
      <c r="G274" s="114"/>
    </row>
    <row r="275" spans="1:7" ht="15">
      <c r="A275" s="40"/>
      <c r="B275" s="125"/>
      <c r="C275" s="126"/>
      <c r="D275" s="125"/>
      <c r="E275" s="126"/>
      <c r="F275" s="40"/>
      <c r="G275" s="114"/>
    </row>
    <row r="276" spans="1:7" ht="15">
      <c r="A276" s="40"/>
      <c r="B276" s="125"/>
      <c r="C276" s="126"/>
      <c r="D276" s="125"/>
      <c r="E276" s="126"/>
      <c r="F276" s="40"/>
      <c r="G276" s="114"/>
    </row>
    <row r="277" spans="1:7" ht="15">
      <c r="A277" s="40"/>
      <c r="B277" s="125"/>
      <c r="C277" s="126"/>
      <c r="D277" s="125"/>
      <c r="E277" s="126"/>
      <c r="F277" s="40"/>
      <c r="G277" s="114"/>
    </row>
    <row r="278" spans="1:7" ht="15">
      <c r="A278" s="40"/>
      <c r="B278" s="125"/>
      <c r="C278" s="126"/>
      <c r="D278" s="125"/>
      <c r="E278" s="126"/>
      <c r="F278" s="40"/>
      <c r="G278" s="114"/>
    </row>
    <row r="279" spans="1:7" ht="15">
      <c r="A279" s="40"/>
      <c r="B279" s="125"/>
      <c r="C279" s="126"/>
      <c r="D279" s="125"/>
      <c r="E279" s="126"/>
      <c r="F279" s="40"/>
      <c r="G279" s="114"/>
    </row>
    <row r="280" spans="1:7" ht="15">
      <c r="A280" s="40"/>
      <c r="B280" s="125"/>
      <c r="C280" s="126"/>
      <c r="D280" s="125"/>
      <c r="E280" s="126"/>
      <c r="F280" s="40"/>
      <c r="G280" s="114"/>
    </row>
    <row r="281" spans="1:7" ht="15">
      <c r="A281" s="40"/>
      <c r="B281" s="125"/>
      <c r="C281" s="126"/>
      <c r="D281" s="125"/>
      <c r="E281" s="126"/>
      <c r="F281" s="40"/>
      <c r="G281" s="114"/>
    </row>
    <row r="282" spans="1:7" ht="15">
      <c r="A282" s="40"/>
      <c r="B282" s="125"/>
      <c r="C282" s="126"/>
      <c r="D282" s="125"/>
      <c r="E282" s="126"/>
      <c r="F282" s="40"/>
      <c r="G282" s="114"/>
    </row>
    <row r="283" spans="1:7" ht="15">
      <c r="A283" s="40"/>
      <c r="B283" s="125"/>
      <c r="C283" s="126"/>
      <c r="D283" s="125"/>
      <c r="E283" s="126"/>
      <c r="F283" s="40"/>
      <c r="G283" s="114"/>
    </row>
    <row r="284" spans="1:7" ht="15">
      <c r="A284" s="40"/>
      <c r="B284" s="125"/>
      <c r="C284" s="126"/>
      <c r="D284" s="125"/>
      <c r="E284" s="126"/>
      <c r="F284" s="40"/>
      <c r="G284" s="114"/>
    </row>
    <row r="285" spans="1:7" ht="15">
      <c r="A285" s="40"/>
      <c r="B285" s="125"/>
      <c r="C285" s="126"/>
      <c r="D285" s="125"/>
      <c r="E285" s="126"/>
      <c r="F285" s="40"/>
      <c r="G285" s="114"/>
    </row>
    <row r="286" spans="1:7" ht="15">
      <c r="A286" s="40"/>
      <c r="B286" s="125"/>
      <c r="C286" s="126"/>
      <c r="D286" s="125"/>
      <c r="E286" s="126"/>
      <c r="F286" s="40"/>
      <c r="G286" s="114"/>
    </row>
    <row r="287" spans="1:7" ht="15">
      <c r="A287" s="40"/>
      <c r="B287" s="125"/>
      <c r="C287" s="126"/>
      <c r="D287" s="125"/>
      <c r="E287" s="126"/>
      <c r="F287" s="40"/>
      <c r="G287" s="114"/>
    </row>
    <row r="288" spans="1:7" ht="15">
      <c r="A288" s="40"/>
      <c r="B288" s="125"/>
      <c r="C288" s="126"/>
      <c r="D288" s="125"/>
      <c r="E288" s="126"/>
      <c r="F288" s="40"/>
      <c r="G288" s="114"/>
    </row>
    <row r="289" spans="1:7" ht="15">
      <c r="A289" s="40"/>
      <c r="B289" s="125"/>
      <c r="C289" s="126"/>
      <c r="D289" s="125"/>
      <c r="E289" s="126"/>
      <c r="F289" s="40"/>
      <c r="G289" s="114"/>
    </row>
    <row r="290" spans="1:7" ht="15">
      <c r="A290" s="40"/>
      <c r="B290" s="125"/>
      <c r="C290" s="126"/>
      <c r="D290" s="125"/>
      <c r="E290" s="126"/>
      <c r="F290" s="40"/>
      <c r="G290" s="114"/>
    </row>
    <row r="291" spans="1:7" ht="15">
      <c r="A291" s="40"/>
      <c r="B291" s="125"/>
      <c r="C291" s="126"/>
      <c r="D291" s="125"/>
      <c r="E291" s="126"/>
      <c r="F291" s="40"/>
      <c r="G291" s="114"/>
    </row>
    <row r="292" spans="1:7" ht="15">
      <c r="A292" s="40"/>
      <c r="B292" s="125"/>
      <c r="C292" s="126"/>
      <c r="D292" s="125"/>
      <c r="E292" s="126"/>
      <c r="F292" s="40"/>
      <c r="G292" s="114"/>
    </row>
    <row r="293" spans="1:7" ht="15">
      <c r="A293" s="40"/>
      <c r="B293" s="125"/>
      <c r="C293" s="126"/>
      <c r="D293" s="125"/>
      <c r="E293" s="126"/>
      <c r="F293" s="40"/>
      <c r="G293" s="114"/>
    </row>
    <row r="294" spans="1:7" ht="15">
      <c r="A294" s="40"/>
      <c r="B294" s="125"/>
      <c r="C294" s="126"/>
      <c r="D294" s="125"/>
      <c r="E294" s="126"/>
      <c r="F294" s="40"/>
      <c r="G294" s="114"/>
    </row>
    <row r="295" spans="1:7" ht="15">
      <c r="A295" s="40"/>
      <c r="B295" s="125"/>
      <c r="C295" s="126"/>
      <c r="D295" s="125"/>
      <c r="E295" s="126"/>
      <c r="F295" s="40"/>
      <c r="G295" s="114"/>
    </row>
    <row r="296" spans="1:7" ht="15">
      <c r="A296" s="40"/>
      <c r="B296" s="125"/>
      <c r="C296" s="126"/>
      <c r="D296" s="125"/>
      <c r="E296" s="126"/>
      <c r="F296" s="40"/>
      <c r="G296" s="114"/>
    </row>
    <row r="297" spans="1:7" ht="15">
      <c r="A297" s="40"/>
      <c r="B297" s="125"/>
      <c r="C297" s="126"/>
      <c r="D297" s="125"/>
      <c r="E297" s="126"/>
      <c r="F297" s="40"/>
      <c r="G297" s="114"/>
    </row>
    <row r="298" spans="1:7" ht="15">
      <c r="A298" s="40"/>
      <c r="B298" s="125"/>
      <c r="C298" s="126"/>
      <c r="D298" s="125"/>
      <c r="E298" s="126"/>
      <c r="F298" s="40"/>
      <c r="G298" s="114"/>
    </row>
    <row r="299" spans="1:7" ht="15">
      <c r="A299" s="40"/>
      <c r="B299" s="125"/>
      <c r="C299" s="126"/>
      <c r="D299" s="125"/>
      <c r="E299" s="126"/>
      <c r="F299" s="40"/>
      <c r="G299" s="114"/>
    </row>
    <row r="300" spans="1:7" ht="15">
      <c r="A300" s="40"/>
      <c r="B300" s="125"/>
      <c r="C300" s="126"/>
      <c r="D300" s="125"/>
      <c r="E300" s="126"/>
      <c r="F300" s="40"/>
      <c r="G300" s="114"/>
    </row>
    <row r="301" spans="1:7" ht="15">
      <c r="A301" s="40"/>
      <c r="B301" s="125"/>
      <c r="C301" s="126"/>
      <c r="D301" s="125"/>
      <c r="E301" s="126"/>
      <c r="F301" s="40"/>
      <c r="G301" s="114"/>
    </row>
    <row r="302" spans="1:7" ht="15">
      <c r="A302" s="40"/>
      <c r="B302" s="125"/>
      <c r="C302" s="126"/>
      <c r="D302" s="125"/>
      <c r="E302" s="126"/>
      <c r="F302" s="40"/>
      <c r="G302" s="114"/>
    </row>
    <row r="303" spans="1:7" ht="15">
      <c r="A303" s="40"/>
      <c r="B303" s="125"/>
      <c r="C303" s="126"/>
      <c r="D303" s="125"/>
      <c r="E303" s="126"/>
      <c r="F303" s="40"/>
      <c r="G303" s="114"/>
    </row>
    <row r="304" spans="1:7" ht="15">
      <c r="A304" s="40"/>
      <c r="B304" s="125"/>
      <c r="C304" s="126"/>
      <c r="D304" s="125"/>
      <c r="E304" s="126"/>
      <c r="F304" s="40"/>
      <c r="G304" s="114"/>
    </row>
    <row r="305" spans="1:7" ht="15">
      <c r="A305" s="40"/>
      <c r="B305" s="125"/>
      <c r="C305" s="126"/>
      <c r="D305" s="125"/>
      <c r="E305" s="126"/>
      <c r="F305" s="40"/>
      <c r="G305" s="114"/>
    </row>
    <row r="306" spans="1:7" ht="15">
      <c r="A306" s="40"/>
      <c r="B306" s="125"/>
      <c r="C306" s="126"/>
      <c r="D306" s="125"/>
      <c r="E306" s="126"/>
      <c r="F306" s="40"/>
      <c r="G306" s="114"/>
    </row>
    <row r="307" spans="1:7" ht="15">
      <c r="A307" s="40"/>
      <c r="B307" s="125"/>
      <c r="C307" s="126"/>
      <c r="D307" s="125"/>
      <c r="E307" s="126"/>
      <c r="F307" s="40"/>
      <c r="G307" s="114"/>
    </row>
    <row r="308" spans="1:7" ht="15">
      <c r="A308" s="40"/>
      <c r="B308" s="125"/>
      <c r="C308" s="126"/>
      <c r="D308" s="125"/>
      <c r="E308" s="126"/>
      <c r="F308" s="40"/>
      <c r="G308" s="114"/>
    </row>
    <row r="309" spans="1:7" ht="15">
      <c r="A309" s="40"/>
      <c r="B309" s="125"/>
      <c r="C309" s="126"/>
      <c r="D309" s="125"/>
      <c r="E309" s="126"/>
      <c r="F309" s="40"/>
      <c r="G309" s="114"/>
    </row>
    <row r="310" spans="1:7" ht="15">
      <c r="A310" s="40"/>
      <c r="B310" s="125"/>
      <c r="C310" s="126"/>
      <c r="D310" s="125"/>
      <c r="E310" s="126"/>
      <c r="F310" s="40"/>
      <c r="G310" s="114"/>
    </row>
    <row r="311" spans="1:7" ht="15">
      <c r="A311" s="40"/>
      <c r="B311" s="125"/>
      <c r="C311" s="126"/>
      <c r="D311" s="125"/>
      <c r="E311" s="126"/>
      <c r="F311" s="40"/>
      <c r="G311" s="114"/>
    </row>
    <row r="312" spans="1:7" ht="15">
      <c r="A312" s="40"/>
      <c r="B312" s="125"/>
      <c r="C312" s="126"/>
      <c r="D312" s="125"/>
      <c r="E312" s="126"/>
      <c r="F312" s="40"/>
      <c r="G312" s="114"/>
    </row>
    <row r="313" spans="1:7" ht="15">
      <c r="A313" s="40"/>
      <c r="B313" s="125"/>
      <c r="C313" s="126"/>
      <c r="D313" s="125"/>
      <c r="E313" s="126"/>
      <c r="F313" s="40"/>
      <c r="G313" s="114"/>
    </row>
    <row r="314" spans="1:7" ht="15">
      <c r="A314" s="40"/>
      <c r="B314" s="125"/>
      <c r="C314" s="126"/>
      <c r="D314" s="125"/>
      <c r="E314" s="126"/>
      <c r="F314" s="40"/>
      <c r="G314" s="114"/>
    </row>
    <row r="315" spans="1:7" ht="15">
      <c r="A315" s="40"/>
      <c r="B315" s="125"/>
      <c r="C315" s="126"/>
      <c r="D315" s="125"/>
      <c r="E315" s="126"/>
      <c r="F315" s="40"/>
      <c r="G315" s="114"/>
    </row>
    <row r="316" spans="1:7" ht="15">
      <c r="A316" s="40"/>
      <c r="B316" s="125"/>
      <c r="C316" s="126"/>
      <c r="D316" s="125"/>
      <c r="E316" s="126"/>
      <c r="F316" s="40"/>
      <c r="G316" s="114"/>
    </row>
    <row r="317" spans="1:7" ht="15">
      <c r="A317" s="40"/>
      <c r="B317" s="125"/>
      <c r="C317" s="126"/>
      <c r="D317" s="125"/>
      <c r="E317" s="126"/>
      <c r="F317" s="40"/>
      <c r="G317" s="114"/>
    </row>
    <row r="318" spans="1:7" ht="15">
      <c r="A318" s="40"/>
      <c r="B318" s="125"/>
      <c r="C318" s="126"/>
      <c r="D318" s="125"/>
      <c r="E318" s="126"/>
      <c r="F318" s="40"/>
      <c r="G318" s="114"/>
    </row>
    <row r="319" spans="1:7" ht="15">
      <c r="A319" s="40"/>
      <c r="B319" s="125"/>
      <c r="C319" s="126"/>
      <c r="D319" s="125"/>
      <c r="E319" s="126"/>
      <c r="F319" s="40"/>
      <c r="G319" s="114"/>
    </row>
    <row r="320" spans="1:7" ht="15">
      <c r="A320" s="40"/>
      <c r="B320" s="125"/>
      <c r="C320" s="126"/>
      <c r="D320" s="125"/>
      <c r="E320" s="126"/>
      <c r="F320" s="40"/>
      <c r="G320" s="114"/>
    </row>
    <row r="321" spans="1:7" ht="15">
      <c r="A321" s="40"/>
      <c r="B321" s="125"/>
      <c r="C321" s="126"/>
      <c r="D321" s="125"/>
      <c r="E321" s="126"/>
      <c r="F321" s="40"/>
      <c r="G321" s="114"/>
    </row>
    <row r="322" spans="1:7" ht="15">
      <c r="A322" s="40"/>
      <c r="B322" s="125"/>
      <c r="C322" s="126"/>
      <c r="D322" s="125"/>
      <c r="E322" s="126"/>
      <c r="F322" s="40"/>
      <c r="G322" s="114"/>
    </row>
    <row r="323" spans="1:7" ht="15">
      <c r="A323" s="40"/>
      <c r="B323" s="125"/>
      <c r="C323" s="126"/>
      <c r="D323" s="125"/>
      <c r="E323" s="126"/>
      <c r="F323" s="40"/>
      <c r="G323" s="114"/>
    </row>
    <row r="324" spans="1:7" ht="15">
      <c r="A324" s="40"/>
      <c r="B324" s="125"/>
      <c r="C324" s="126"/>
      <c r="D324" s="125"/>
      <c r="E324" s="126"/>
      <c r="F324" s="40"/>
      <c r="G324" s="114"/>
    </row>
    <row r="325" spans="1:7" ht="15">
      <c r="A325" s="40"/>
      <c r="B325" s="125"/>
      <c r="C325" s="126"/>
      <c r="D325" s="125"/>
      <c r="E325" s="126"/>
      <c r="F325" s="40"/>
      <c r="G325" s="114"/>
    </row>
    <row r="326" spans="1:7" ht="15">
      <c r="A326" s="40"/>
      <c r="B326" s="125"/>
      <c r="C326" s="126"/>
      <c r="D326" s="125"/>
      <c r="E326" s="126"/>
      <c r="F326" s="40"/>
      <c r="G326" s="114"/>
    </row>
    <row r="327" spans="1:7" ht="15">
      <c r="A327" s="40"/>
      <c r="B327" s="125"/>
      <c r="C327" s="126"/>
      <c r="D327" s="125"/>
      <c r="E327" s="126"/>
      <c r="F327" s="40"/>
      <c r="G327" s="114"/>
    </row>
    <row r="328" spans="1:7" ht="15">
      <c r="A328" s="40"/>
      <c r="B328" s="125"/>
      <c r="C328" s="126"/>
      <c r="D328" s="125"/>
      <c r="E328" s="126"/>
      <c r="F328" s="40"/>
      <c r="G328" s="114"/>
    </row>
    <row r="329" spans="1:7" ht="15">
      <c r="A329" s="40"/>
      <c r="B329" s="125"/>
      <c r="C329" s="126"/>
      <c r="D329" s="125"/>
      <c r="E329" s="126"/>
      <c r="F329" s="40"/>
      <c r="G329" s="114"/>
    </row>
    <row r="330" spans="1:7" ht="15">
      <c r="A330" s="40"/>
      <c r="B330" s="125"/>
      <c r="C330" s="126"/>
      <c r="D330" s="125"/>
      <c r="E330" s="126"/>
      <c r="F330" s="40"/>
      <c r="G330" s="114"/>
    </row>
    <row r="331" spans="1:7" ht="15">
      <c r="A331" s="40"/>
      <c r="B331" s="125"/>
      <c r="C331" s="126"/>
      <c r="D331" s="125"/>
      <c r="E331" s="126"/>
      <c r="F331" s="40"/>
      <c r="G331" s="114"/>
    </row>
    <row r="332" spans="1:7" ht="15">
      <c r="A332" s="40"/>
      <c r="B332" s="125"/>
      <c r="C332" s="126"/>
      <c r="D332" s="125"/>
      <c r="E332" s="126"/>
      <c r="F332" s="40"/>
      <c r="G332" s="114"/>
    </row>
    <row r="333" spans="1:7" ht="15">
      <c r="A333" s="40"/>
      <c r="B333" s="125"/>
      <c r="C333" s="126"/>
      <c r="D333" s="125"/>
      <c r="E333" s="126"/>
      <c r="F333" s="40"/>
      <c r="G333" s="114"/>
    </row>
    <row r="334" spans="1:7" ht="15">
      <c r="A334" s="40"/>
      <c r="B334" s="125"/>
      <c r="C334" s="126"/>
      <c r="D334" s="125"/>
      <c r="E334" s="126"/>
      <c r="F334" s="40"/>
      <c r="G334" s="114"/>
    </row>
    <row r="335" spans="1:7" ht="15">
      <c r="A335" s="40"/>
      <c r="B335" s="125"/>
      <c r="C335" s="126"/>
      <c r="D335" s="125"/>
      <c r="E335" s="126"/>
      <c r="F335" s="40"/>
      <c r="G335" s="114"/>
    </row>
    <row r="336" spans="1:7" ht="15">
      <c r="A336" s="40"/>
      <c r="B336" s="125"/>
      <c r="C336" s="126"/>
      <c r="D336" s="125"/>
      <c r="E336" s="126"/>
      <c r="F336" s="40"/>
      <c r="G336" s="114"/>
    </row>
    <row r="337" spans="1:7" ht="15">
      <c r="A337" s="40"/>
      <c r="B337" s="125"/>
      <c r="C337" s="126"/>
      <c r="D337" s="125"/>
      <c r="E337" s="126"/>
      <c r="F337" s="40"/>
      <c r="G337" s="114"/>
    </row>
    <row r="338" spans="1:7" ht="15">
      <c r="A338" s="40"/>
      <c r="B338" s="125"/>
      <c r="C338" s="126"/>
      <c r="D338" s="125"/>
      <c r="E338" s="126"/>
      <c r="F338" s="40"/>
      <c r="G338" s="114"/>
    </row>
    <row r="339" spans="1:7" ht="15">
      <c r="A339" s="40"/>
      <c r="B339" s="125"/>
      <c r="C339" s="126"/>
      <c r="D339" s="125"/>
      <c r="E339" s="126"/>
      <c r="F339" s="40"/>
      <c r="G339" s="114"/>
    </row>
    <row r="340" spans="1:7" ht="15">
      <c r="A340" s="40"/>
      <c r="B340" s="125"/>
      <c r="C340" s="126"/>
      <c r="D340" s="125"/>
      <c r="E340" s="126"/>
      <c r="F340" s="40"/>
      <c r="G340" s="114"/>
    </row>
    <row r="341" spans="1:7" ht="15">
      <c r="A341" s="40"/>
      <c r="B341" s="125"/>
      <c r="C341" s="126"/>
      <c r="D341" s="125"/>
      <c r="E341" s="126"/>
      <c r="F341" s="40"/>
      <c r="G341" s="114"/>
    </row>
    <row r="342" spans="1:7" ht="15">
      <c r="A342" s="40"/>
      <c r="B342" s="125"/>
      <c r="C342" s="126"/>
      <c r="D342" s="125"/>
      <c r="E342" s="126"/>
      <c r="F342" s="40"/>
      <c r="G342" s="114"/>
    </row>
    <row r="343" spans="1:7" ht="15">
      <c r="A343" s="40"/>
      <c r="B343" s="125"/>
      <c r="C343" s="126"/>
      <c r="D343" s="125"/>
      <c r="E343" s="126"/>
      <c r="F343" s="40"/>
      <c r="G343" s="114"/>
    </row>
    <row r="344" spans="1:7" ht="15">
      <c r="A344" s="40"/>
      <c r="B344" s="125"/>
      <c r="C344" s="126"/>
      <c r="D344" s="125"/>
      <c r="E344" s="126"/>
      <c r="F344" s="40"/>
      <c r="G344" s="114"/>
    </row>
    <row r="345" spans="1:7" ht="15">
      <c r="A345" s="40"/>
      <c r="B345" s="125"/>
      <c r="C345" s="126"/>
      <c r="D345" s="125"/>
      <c r="E345" s="126"/>
      <c r="F345" s="40"/>
      <c r="G345" s="114"/>
    </row>
    <row r="346" spans="1:7" ht="15">
      <c r="A346" s="40"/>
      <c r="B346" s="125"/>
      <c r="C346" s="126"/>
      <c r="D346" s="125"/>
      <c r="E346" s="126"/>
      <c r="F346" s="40"/>
      <c r="G346" s="114"/>
    </row>
    <row r="347" spans="1:7" ht="15">
      <c r="A347" s="40"/>
      <c r="B347" s="125"/>
      <c r="C347" s="126"/>
      <c r="D347" s="125"/>
      <c r="E347" s="126"/>
      <c r="F347" s="40"/>
      <c r="G347" s="114"/>
    </row>
    <row r="348" spans="1:7" ht="15">
      <c r="A348" s="40"/>
      <c r="B348" s="125"/>
      <c r="C348" s="126"/>
      <c r="D348" s="125"/>
      <c r="E348" s="126"/>
      <c r="F348" s="40"/>
      <c r="G348" s="114"/>
    </row>
    <row r="349" spans="1:7" ht="15">
      <c r="A349" s="40"/>
      <c r="B349" s="125"/>
      <c r="C349" s="126"/>
      <c r="D349" s="125"/>
      <c r="E349" s="126"/>
      <c r="F349" s="40"/>
      <c r="G349" s="114"/>
    </row>
    <row r="350" spans="1:7" ht="15">
      <c r="A350" s="40"/>
      <c r="B350" s="125"/>
      <c r="C350" s="126"/>
      <c r="D350" s="125"/>
      <c r="E350" s="126"/>
      <c r="F350" s="40"/>
      <c r="G350" s="114"/>
    </row>
    <row r="351" spans="1:7" ht="15">
      <c r="A351" s="40"/>
      <c r="B351" s="125"/>
      <c r="C351" s="126"/>
      <c r="D351" s="125"/>
      <c r="E351" s="126"/>
      <c r="F351" s="40"/>
      <c r="G351" s="114"/>
    </row>
    <row r="352" spans="1:7" ht="15">
      <c r="A352" s="40"/>
      <c r="B352" s="125"/>
      <c r="C352" s="126"/>
      <c r="D352" s="125"/>
      <c r="E352" s="126"/>
      <c r="F352" s="40"/>
      <c r="G352" s="114"/>
    </row>
    <row r="353" spans="1:7" ht="15">
      <c r="A353" s="40"/>
      <c r="B353" s="125"/>
      <c r="C353" s="126"/>
      <c r="D353" s="125"/>
      <c r="E353" s="126"/>
      <c r="F353" s="40"/>
      <c r="G353" s="114"/>
    </row>
    <row r="354" spans="1:7" ht="15">
      <c r="A354" s="40"/>
      <c r="B354" s="125"/>
      <c r="C354" s="126"/>
      <c r="D354" s="125"/>
      <c r="E354" s="126"/>
      <c r="F354" s="40"/>
      <c r="G354" s="114"/>
    </row>
    <row r="355" spans="1:7" ht="15">
      <c r="A355" s="40"/>
      <c r="B355" s="125"/>
      <c r="C355" s="126"/>
      <c r="D355" s="125"/>
      <c r="E355" s="126"/>
      <c r="F355" s="40"/>
      <c r="G355" s="114"/>
    </row>
    <row r="356" spans="1:7" ht="15">
      <c r="A356" s="40"/>
      <c r="B356" s="125"/>
      <c r="C356" s="126"/>
      <c r="D356" s="125"/>
      <c r="E356" s="126"/>
      <c r="F356" s="40"/>
      <c r="G356" s="114"/>
    </row>
    <row r="357" spans="1:7" ht="15">
      <c r="A357" s="40"/>
      <c r="B357" s="125"/>
      <c r="C357" s="126"/>
      <c r="D357" s="125"/>
      <c r="E357" s="126"/>
      <c r="F357" s="40"/>
      <c r="G357" s="114"/>
    </row>
    <row r="358" spans="1:7" ht="15">
      <c r="A358" s="40"/>
      <c r="B358" s="125"/>
      <c r="C358" s="126"/>
      <c r="D358" s="125"/>
      <c r="E358" s="126"/>
      <c r="F358" s="40"/>
      <c r="G358" s="114"/>
    </row>
    <row r="359" spans="1:7" ht="15">
      <c r="A359" s="40"/>
      <c r="B359" s="125"/>
      <c r="C359" s="126"/>
      <c r="D359" s="125"/>
      <c r="E359" s="126"/>
      <c r="F359" s="40"/>
      <c r="G359" s="114"/>
    </row>
    <row r="360" spans="1:7" ht="15">
      <c r="A360" s="40"/>
      <c r="B360" s="125"/>
      <c r="C360" s="126"/>
      <c r="D360" s="125"/>
      <c r="E360" s="126"/>
      <c r="F360" s="40"/>
      <c r="G360" s="114"/>
    </row>
    <row r="361" spans="1:7" ht="15">
      <c r="A361" s="40"/>
      <c r="B361" s="125"/>
      <c r="C361" s="126"/>
      <c r="D361" s="125"/>
      <c r="E361" s="126"/>
      <c r="F361" s="40"/>
      <c r="G361" s="114"/>
    </row>
    <row r="362" spans="1:7" ht="15">
      <c r="A362" s="40"/>
      <c r="B362" s="125"/>
      <c r="C362" s="126"/>
      <c r="D362" s="125"/>
      <c r="E362" s="126"/>
      <c r="F362" s="40"/>
      <c r="G362" s="114"/>
    </row>
    <row r="363" spans="1:7" ht="15">
      <c r="A363" s="40"/>
      <c r="B363" s="125"/>
      <c r="C363" s="126"/>
      <c r="D363" s="125"/>
      <c r="E363" s="126"/>
      <c r="F363" s="40"/>
      <c r="G363" s="114"/>
    </row>
    <row r="364" spans="1:7" ht="15">
      <c r="A364" s="40"/>
      <c r="B364" s="125"/>
      <c r="C364" s="126"/>
      <c r="D364" s="125"/>
      <c r="E364" s="126"/>
      <c r="F364" s="40"/>
      <c r="G364" s="114"/>
    </row>
    <row r="365" spans="1:7" ht="15">
      <c r="A365" s="40"/>
      <c r="B365" s="125"/>
      <c r="C365" s="126"/>
      <c r="D365" s="125"/>
      <c r="E365" s="126"/>
      <c r="F365" s="40"/>
      <c r="G365" s="114"/>
    </row>
    <row r="366" spans="1:7" ht="15">
      <c r="A366" s="40"/>
      <c r="B366" s="125"/>
      <c r="C366" s="126"/>
      <c r="D366" s="125"/>
      <c r="E366" s="126"/>
      <c r="F366" s="40"/>
      <c r="G366" s="114"/>
    </row>
    <row r="367" spans="1:7" ht="15">
      <c r="A367" s="40"/>
      <c r="B367" s="125"/>
      <c r="C367" s="126"/>
      <c r="D367" s="125"/>
      <c r="E367" s="126"/>
      <c r="F367" s="40"/>
      <c r="G367" s="114"/>
    </row>
    <row r="368" spans="1:7" ht="15">
      <c r="A368" s="40"/>
      <c r="B368" s="125"/>
      <c r="C368" s="126"/>
      <c r="D368" s="125"/>
      <c r="E368" s="126"/>
      <c r="F368" s="40"/>
      <c r="G368" s="114"/>
    </row>
    <row r="369" spans="1:7" ht="15">
      <c r="A369" s="40"/>
      <c r="B369" s="125"/>
      <c r="C369" s="126"/>
      <c r="D369" s="125"/>
      <c r="E369" s="126"/>
      <c r="F369" s="40"/>
      <c r="G369" s="114"/>
    </row>
    <row r="370" spans="1:7" ht="15">
      <c r="A370" s="40"/>
      <c r="B370" s="125"/>
      <c r="C370" s="126"/>
      <c r="D370" s="125"/>
      <c r="E370" s="126"/>
      <c r="F370" s="40"/>
      <c r="G370" s="114"/>
    </row>
    <row r="371" spans="1:7" ht="15">
      <c r="A371" s="40"/>
      <c r="B371" s="125"/>
      <c r="C371" s="126"/>
      <c r="D371" s="125"/>
      <c r="E371" s="126"/>
      <c r="F371" s="40"/>
      <c r="G371" s="114"/>
    </row>
    <row r="372" spans="1:7" ht="15">
      <c r="A372" s="40"/>
      <c r="B372" s="125"/>
      <c r="C372" s="126"/>
      <c r="D372" s="125"/>
      <c r="E372" s="126"/>
      <c r="F372" s="40"/>
      <c r="G372" s="114"/>
    </row>
    <row r="373" spans="1:7" ht="15">
      <c r="A373" s="40"/>
      <c r="B373" s="125"/>
      <c r="C373" s="126"/>
      <c r="D373" s="125"/>
      <c r="E373" s="126"/>
      <c r="F373" s="40"/>
      <c r="G373" s="114"/>
    </row>
    <row r="374" spans="1:7" ht="15">
      <c r="A374" s="40"/>
      <c r="B374" s="125"/>
      <c r="C374" s="126"/>
      <c r="D374" s="125"/>
      <c r="E374" s="126"/>
      <c r="F374" s="40"/>
      <c r="G374" s="114"/>
    </row>
    <row r="375" spans="1:7" ht="15">
      <c r="A375" s="40"/>
      <c r="B375" s="125"/>
      <c r="C375" s="126"/>
      <c r="D375" s="125"/>
      <c r="E375" s="126"/>
      <c r="F375" s="40"/>
      <c r="G375" s="114"/>
    </row>
    <row r="376" spans="1:7" ht="15">
      <c r="A376" s="40"/>
      <c r="B376" s="125"/>
      <c r="C376" s="126"/>
      <c r="D376" s="125"/>
      <c r="E376" s="126"/>
      <c r="F376" s="40"/>
      <c r="G376" s="114"/>
    </row>
    <row r="377" spans="1:7" ht="15">
      <c r="A377" s="40"/>
      <c r="B377" s="125"/>
      <c r="C377" s="126"/>
      <c r="D377" s="125"/>
      <c r="E377" s="126"/>
      <c r="F377" s="40"/>
      <c r="G377" s="114"/>
    </row>
    <row r="378" spans="1:7" ht="15">
      <c r="A378" s="40"/>
      <c r="B378" s="125"/>
      <c r="C378" s="126"/>
      <c r="D378" s="125"/>
      <c r="E378" s="126"/>
      <c r="F378" s="40"/>
      <c r="G378" s="114"/>
    </row>
    <row r="379" spans="1:7" ht="15">
      <c r="A379" s="40"/>
      <c r="B379" s="125"/>
      <c r="C379" s="126"/>
      <c r="D379" s="125"/>
      <c r="E379" s="126"/>
      <c r="F379" s="40"/>
      <c r="G379" s="114"/>
    </row>
    <row r="380" spans="1:7" ht="15">
      <c r="A380" s="40"/>
      <c r="B380" s="125"/>
      <c r="C380" s="126"/>
      <c r="D380" s="125"/>
      <c r="E380" s="126"/>
      <c r="F380" s="40"/>
      <c r="G380" s="114"/>
    </row>
    <row r="381" spans="1:7" ht="15">
      <c r="A381" s="40"/>
      <c r="B381" s="125"/>
      <c r="C381" s="126"/>
      <c r="D381" s="125"/>
      <c r="E381" s="126"/>
      <c r="F381" s="40"/>
      <c r="G381" s="114"/>
    </row>
    <row r="382" spans="1:7" ht="15">
      <c r="A382" s="40"/>
      <c r="B382" s="125"/>
      <c r="C382" s="126"/>
      <c r="D382" s="125"/>
      <c r="E382" s="126"/>
      <c r="F382" s="40"/>
      <c r="G382" s="114"/>
    </row>
    <row r="383" spans="1:7" ht="15">
      <c r="A383" s="40"/>
      <c r="B383" s="125"/>
      <c r="C383" s="126"/>
      <c r="D383" s="125"/>
      <c r="E383" s="126"/>
      <c r="F383" s="40"/>
      <c r="G383" s="114"/>
    </row>
    <row r="384" spans="1:7" ht="15">
      <c r="A384" s="40"/>
      <c r="B384" s="125"/>
      <c r="C384" s="126"/>
      <c r="D384" s="125"/>
      <c r="E384" s="126"/>
      <c r="F384" s="40"/>
      <c r="G384" s="114"/>
    </row>
    <row r="385" spans="1:7" ht="15">
      <c r="A385" s="40"/>
      <c r="B385" s="125"/>
      <c r="C385" s="126"/>
      <c r="D385" s="125"/>
      <c r="E385" s="126"/>
      <c r="F385" s="40"/>
      <c r="G385" s="114"/>
    </row>
    <row r="386" spans="1:7" ht="15">
      <c r="A386" s="40"/>
      <c r="B386" s="125"/>
      <c r="C386" s="126"/>
      <c r="D386" s="125"/>
      <c r="E386" s="126"/>
      <c r="F386" s="40"/>
      <c r="G386" s="114"/>
    </row>
    <row r="387" spans="1:7" ht="15">
      <c r="A387" s="40"/>
      <c r="B387" s="125"/>
      <c r="C387" s="126"/>
      <c r="D387" s="125"/>
      <c r="E387" s="126"/>
      <c r="F387" s="40"/>
      <c r="G387" s="114"/>
    </row>
    <row r="388" spans="1:7" ht="15">
      <c r="A388" s="40"/>
      <c r="B388" s="125"/>
      <c r="C388" s="126"/>
      <c r="D388" s="125"/>
      <c r="E388" s="126"/>
      <c r="F388" s="40"/>
      <c r="G388" s="114"/>
    </row>
    <row r="389" spans="1:7" ht="15">
      <c r="A389" s="40"/>
      <c r="B389" s="125"/>
      <c r="C389" s="126"/>
      <c r="D389" s="125"/>
      <c r="E389" s="126"/>
      <c r="F389" s="40"/>
      <c r="G389" s="114"/>
    </row>
    <row r="390" spans="1:7" ht="15">
      <c r="A390" s="40"/>
      <c r="B390" s="125"/>
      <c r="C390" s="126"/>
      <c r="D390" s="125"/>
      <c r="E390" s="126"/>
      <c r="F390" s="40"/>
      <c r="G390" s="114"/>
    </row>
    <row r="391" spans="1:7" ht="15">
      <c r="A391" s="40"/>
      <c r="B391" s="125"/>
      <c r="C391" s="126"/>
      <c r="D391" s="125"/>
      <c r="E391" s="126"/>
      <c r="F391" s="40"/>
      <c r="G391" s="114"/>
    </row>
    <row r="392" spans="1:7" ht="15">
      <c r="A392" s="40"/>
      <c r="B392" s="125"/>
      <c r="C392" s="126"/>
      <c r="D392" s="125"/>
      <c r="E392" s="126"/>
      <c r="F392" s="40"/>
      <c r="G392" s="114"/>
    </row>
    <row r="393" spans="1:7" ht="15">
      <c r="A393" s="40"/>
      <c r="B393" s="125"/>
      <c r="C393" s="126"/>
      <c r="D393" s="125"/>
      <c r="E393" s="126"/>
      <c r="F393" s="40"/>
      <c r="G393" s="114"/>
    </row>
    <row r="394" spans="1:7" ht="15">
      <c r="A394" s="40"/>
      <c r="B394" s="125"/>
      <c r="C394" s="126"/>
      <c r="D394" s="125"/>
      <c r="E394" s="126"/>
      <c r="F394" s="40"/>
      <c r="G394" s="114"/>
    </row>
    <row r="395" spans="1:7" ht="15">
      <c r="A395" s="40"/>
      <c r="B395" s="125"/>
      <c r="C395" s="126"/>
      <c r="D395" s="125"/>
      <c r="E395" s="126"/>
      <c r="F395" s="40"/>
      <c r="G395" s="114"/>
    </row>
    <row r="396" spans="1:7" ht="15">
      <c r="A396" s="40"/>
      <c r="B396" s="125"/>
      <c r="C396" s="126"/>
      <c r="D396" s="125"/>
      <c r="E396" s="126"/>
      <c r="F396" s="40"/>
      <c r="G396" s="114"/>
    </row>
    <row r="397" spans="1:7" ht="15">
      <c r="A397" s="40"/>
      <c r="B397" s="125"/>
      <c r="C397" s="126"/>
      <c r="D397" s="125"/>
      <c r="E397" s="126"/>
      <c r="F397" s="40"/>
      <c r="G397" s="114"/>
    </row>
    <row r="398" spans="1:7" ht="15">
      <c r="A398" s="40"/>
      <c r="B398" s="125"/>
      <c r="C398" s="126"/>
      <c r="D398" s="125"/>
      <c r="E398" s="126"/>
      <c r="F398" s="40"/>
      <c r="G398" s="114"/>
    </row>
    <row r="399" spans="1:7" ht="15">
      <c r="A399" s="40"/>
      <c r="B399" s="125"/>
      <c r="C399" s="126"/>
      <c r="D399" s="125"/>
      <c r="E399" s="126"/>
      <c r="F399" s="40"/>
      <c r="G399" s="114"/>
    </row>
    <row r="400" spans="1:7" ht="15">
      <c r="A400" s="40"/>
      <c r="B400" s="125"/>
      <c r="C400" s="126"/>
      <c r="D400" s="125"/>
      <c r="E400" s="126"/>
      <c r="F400" s="40"/>
      <c r="G400" s="114"/>
    </row>
    <row r="401" spans="1:7" ht="15">
      <c r="A401" s="40"/>
      <c r="B401" s="125"/>
      <c r="C401" s="126"/>
      <c r="D401" s="125"/>
      <c r="E401" s="126"/>
      <c r="F401" s="40"/>
      <c r="G401" s="114"/>
    </row>
    <row r="402" spans="1:7" ht="15">
      <c r="A402" s="40"/>
      <c r="B402" s="125"/>
      <c r="C402" s="126"/>
      <c r="D402" s="125"/>
      <c r="E402" s="126"/>
      <c r="F402" s="40"/>
      <c r="G402" s="114"/>
    </row>
    <row r="403" spans="1:7" ht="15">
      <c r="A403" s="40"/>
      <c r="B403" s="125"/>
      <c r="C403" s="126"/>
      <c r="D403" s="125"/>
      <c r="E403" s="126"/>
      <c r="F403" s="40"/>
      <c r="G403" s="114"/>
    </row>
    <row r="404" spans="1:7" ht="15">
      <c r="A404" s="40"/>
      <c r="B404" s="125"/>
      <c r="C404" s="126"/>
      <c r="D404" s="125"/>
      <c r="E404" s="126"/>
      <c r="F404" s="40"/>
      <c r="G404" s="114"/>
    </row>
    <row r="405" spans="1:7" ht="15">
      <c r="A405" s="40"/>
      <c r="B405" s="125"/>
      <c r="C405" s="126"/>
      <c r="D405" s="125"/>
      <c r="E405" s="126"/>
      <c r="F405" s="40"/>
      <c r="G405" s="114"/>
    </row>
    <row r="406" spans="1:7" ht="15">
      <c r="A406" s="40"/>
      <c r="B406" s="125"/>
      <c r="C406" s="126"/>
      <c r="D406" s="125"/>
      <c r="E406" s="126"/>
      <c r="F406" s="40"/>
      <c r="G406" s="114"/>
    </row>
    <row r="407" spans="1:7" ht="15">
      <c r="A407" s="40"/>
      <c r="B407" s="125"/>
      <c r="C407" s="126"/>
      <c r="D407" s="125"/>
      <c r="E407" s="126"/>
      <c r="F407" s="40"/>
      <c r="G407" s="114"/>
    </row>
    <row r="408" spans="1:7" ht="15">
      <c r="A408" s="40"/>
      <c r="B408" s="125"/>
      <c r="C408" s="126"/>
      <c r="D408" s="125"/>
      <c r="E408" s="126"/>
      <c r="F408" s="40"/>
      <c r="G408" s="114"/>
    </row>
    <row r="409" spans="1:7" ht="15">
      <c r="A409" s="40"/>
      <c r="B409" s="125"/>
      <c r="C409" s="126"/>
      <c r="D409" s="125"/>
      <c r="E409" s="126"/>
      <c r="F409" s="40"/>
      <c r="G409" s="114"/>
    </row>
    <row r="410" spans="1:7" ht="15">
      <c r="A410" s="40"/>
      <c r="B410" s="125"/>
      <c r="C410" s="126"/>
      <c r="D410" s="125"/>
      <c r="E410" s="126"/>
      <c r="F410" s="40"/>
      <c r="G410" s="114"/>
    </row>
    <row r="411" spans="1:7" ht="15">
      <c r="A411" s="40"/>
      <c r="B411" s="125"/>
      <c r="C411" s="126"/>
      <c r="D411" s="125"/>
      <c r="E411" s="126"/>
      <c r="F411" s="40"/>
      <c r="G411" s="114"/>
    </row>
    <row r="412" spans="1:7" ht="15">
      <c r="A412" s="40"/>
      <c r="B412" s="125"/>
      <c r="C412" s="126"/>
      <c r="D412" s="125"/>
      <c r="E412" s="126"/>
      <c r="F412" s="40"/>
      <c r="G412" s="114"/>
    </row>
    <row r="413" spans="1:7" ht="15">
      <c r="A413" s="40"/>
      <c r="B413" s="125"/>
      <c r="C413" s="126"/>
      <c r="D413" s="125"/>
      <c r="E413" s="126"/>
      <c r="F413" s="40"/>
      <c r="G413" s="114"/>
    </row>
    <row r="414" spans="1:7" ht="15">
      <c r="A414" s="40"/>
      <c r="B414" s="125"/>
      <c r="C414" s="126"/>
      <c r="D414" s="125"/>
      <c r="E414" s="126"/>
      <c r="F414" s="40"/>
      <c r="G414" s="114"/>
    </row>
    <row r="415" spans="1:7" ht="15">
      <c r="A415" s="40"/>
      <c r="B415" s="125"/>
      <c r="C415" s="126"/>
      <c r="D415" s="125"/>
      <c r="E415" s="126"/>
      <c r="F415" s="40"/>
      <c r="G415" s="114"/>
    </row>
    <row r="416" spans="1:7" ht="15">
      <c r="A416" s="40"/>
      <c r="B416" s="125"/>
      <c r="C416" s="126"/>
      <c r="D416" s="125"/>
      <c r="E416" s="126"/>
      <c r="F416" s="40"/>
      <c r="G416" s="114"/>
    </row>
    <row r="417" spans="1:7" ht="15">
      <c r="A417" s="40"/>
      <c r="B417" s="125"/>
      <c r="C417" s="126"/>
      <c r="D417" s="125"/>
      <c r="E417" s="126"/>
      <c r="F417" s="40"/>
      <c r="G417" s="114"/>
    </row>
    <row r="418" spans="1:7" ht="15">
      <c r="A418" s="40"/>
      <c r="B418" s="125"/>
      <c r="C418" s="126"/>
      <c r="D418" s="125"/>
      <c r="E418" s="126"/>
      <c r="F418" s="40"/>
      <c r="G418" s="114"/>
    </row>
    <row r="419" spans="1:7" ht="15">
      <c r="A419" s="40"/>
      <c r="B419" s="125"/>
      <c r="C419" s="126"/>
      <c r="D419" s="125"/>
      <c r="E419" s="126"/>
      <c r="F419" s="40"/>
      <c r="G419" s="114"/>
    </row>
    <row r="420" spans="1:7" ht="15">
      <c r="A420" s="40"/>
      <c r="B420" s="125"/>
      <c r="C420" s="126"/>
      <c r="D420" s="125"/>
      <c r="E420" s="126"/>
      <c r="F420" s="40"/>
      <c r="G420" s="114"/>
    </row>
    <row r="421" spans="1:7" ht="15">
      <c r="A421" s="40"/>
      <c r="B421" s="125"/>
      <c r="C421" s="126"/>
      <c r="D421" s="125"/>
      <c r="E421" s="126"/>
      <c r="F421" s="40"/>
      <c r="G421" s="114"/>
    </row>
    <row r="422" spans="1:7" ht="15">
      <c r="A422" s="40"/>
      <c r="B422" s="125"/>
      <c r="C422" s="126"/>
      <c r="D422" s="125"/>
      <c r="E422" s="126"/>
      <c r="F422" s="40"/>
      <c r="G422" s="114"/>
    </row>
    <row r="423" spans="1:7" ht="15">
      <c r="A423" s="40"/>
      <c r="B423" s="125"/>
      <c r="C423" s="126"/>
      <c r="D423" s="125"/>
      <c r="E423" s="126"/>
      <c r="F423" s="40"/>
      <c r="G423" s="114"/>
    </row>
    <row r="424" spans="1:7" ht="15">
      <c r="A424" s="40"/>
      <c r="B424" s="125"/>
      <c r="C424" s="126"/>
      <c r="D424" s="125"/>
      <c r="E424" s="126"/>
      <c r="F424" s="40"/>
      <c r="G424" s="114"/>
    </row>
    <row r="425" spans="1:7" ht="15">
      <c r="A425" s="40"/>
      <c r="B425" s="125"/>
      <c r="C425" s="126"/>
      <c r="D425" s="125"/>
      <c r="E425" s="126"/>
      <c r="F425" s="40"/>
      <c r="G425" s="114"/>
    </row>
    <row r="426" spans="1:7" ht="15">
      <c r="A426" s="40"/>
      <c r="B426" s="125"/>
      <c r="C426" s="126"/>
      <c r="D426" s="125"/>
      <c r="E426" s="126"/>
      <c r="F426" s="40"/>
      <c r="G426" s="114"/>
    </row>
    <row r="427" spans="1:7" ht="15">
      <c r="A427" s="40"/>
      <c r="B427" s="125"/>
      <c r="C427" s="126"/>
      <c r="D427" s="125"/>
      <c r="E427" s="126"/>
      <c r="F427" s="40"/>
      <c r="G427" s="114"/>
    </row>
    <row r="428" spans="1:7" ht="15">
      <c r="A428" s="40"/>
      <c r="B428" s="125"/>
      <c r="C428" s="126"/>
      <c r="D428" s="125"/>
      <c r="E428" s="126"/>
      <c r="F428" s="40"/>
      <c r="G428" s="114"/>
    </row>
    <row r="429" spans="1:7" ht="15">
      <c r="A429" s="40"/>
      <c r="B429" s="125"/>
      <c r="C429" s="126"/>
      <c r="D429" s="125"/>
      <c r="E429" s="126"/>
      <c r="F429" s="40"/>
      <c r="G429" s="114"/>
    </row>
    <row r="430" spans="1:7" ht="15">
      <c r="A430" s="40"/>
      <c r="B430" s="125"/>
      <c r="C430" s="126"/>
      <c r="D430" s="125"/>
      <c r="E430" s="126"/>
      <c r="F430" s="40"/>
      <c r="G430" s="114"/>
    </row>
    <row r="431" spans="1:7" ht="15">
      <c r="A431" s="40"/>
      <c r="B431" s="125"/>
      <c r="C431" s="126"/>
      <c r="D431" s="125"/>
      <c r="E431" s="126"/>
      <c r="F431" s="40"/>
      <c r="G431" s="114"/>
    </row>
    <row r="432" spans="1:7" ht="15">
      <c r="A432" s="40"/>
      <c r="B432" s="125"/>
      <c r="C432" s="126"/>
      <c r="D432" s="125"/>
      <c r="E432" s="126"/>
      <c r="F432" s="40"/>
      <c r="G432" s="114"/>
    </row>
    <row r="433" spans="1:7" ht="15">
      <c r="A433" s="40"/>
      <c r="B433" s="125"/>
      <c r="C433" s="126"/>
      <c r="D433" s="125"/>
      <c r="E433" s="126"/>
      <c r="F433" s="40"/>
      <c r="G433" s="114"/>
    </row>
    <row r="434" spans="1:7" ht="15">
      <c r="A434" s="40"/>
      <c r="B434" s="125"/>
      <c r="C434" s="126"/>
      <c r="D434" s="125"/>
      <c r="E434" s="126"/>
      <c r="F434" s="40"/>
      <c r="G434" s="114"/>
    </row>
    <row r="435" spans="1:7" ht="15">
      <c r="A435" s="40"/>
      <c r="B435" s="125"/>
      <c r="C435" s="126"/>
      <c r="D435" s="125"/>
      <c r="E435" s="126"/>
      <c r="F435" s="40"/>
      <c r="G435" s="114"/>
    </row>
    <row r="436" spans="1:7" ht="15">
      <c r="A436" s="40"/>
      <c r="B436" s="125"/>
      <c r="C436" s="126"/>
      <c r="D436" s="125"/>
      <c r="E436" s="126"/>
      <c r="F436" s="40"/>
      <c r="G436" s="114"/>
    </row>
    <row r="437" spans="1:7" ht="15">
      <c r="A437" s="40"/>
      <c r="B437" s="125"/>
      <c r="C437" s="126"/>
      <c r="D437" s="125"/>
      <c r="E437" s="126"/>
      <c r="F437" s="40"/>
      <c r="G437" s="114"/>
    </row>
    <row r="438" spans="1:7" ht="15">
      <c r="A438" s="40"/>
      <c r="B438" s="125"/>
      <c r="C438" s="126"/>
      <c r="D438" s="125"/>
      <c r="E438" s="126"/>
      <c r="F438" s="40"/>
      <c r="G438" s="114"/>
    </row>
    <row r="439" spans="1:7" ht="15">
      <c r="A439" s="40"/>
      <c r="B439" s="125"/>
      <c r="C439" s="126"/>
      <c r="D439" s="125"/>
      <c r="E439" s="126"/>
      <c r="F439" s="40"/>
      <c r="G439" s="114"/>
    </row>
    <row r="440" spans="1:7" ht="15">
      <c r="A440" s="40"/>
      <c r="B440" s="125"/>
      <c r="C440" s="126"/>
      <c r="D440" s="125"/>
      <c r="E440" s="126"/>
      <c r="F440" s="40"/>
      <c r="G440" s="114"/>
    </row>
    <row r="441" spans="1:7" ht="15">
      <c r="A441" s="40"/>
      <c r="B441" s="125"/>
      <c r="C441" s="126"/>
      <c r="D441" s="125"/>
      <c r="E441" s="126"/>
      <c r="F441" s="40"/>
      <c r="G441" s="114"/>
    </row>
    <row r="442" spans="1:7" ht="15">
      <c r="A442" s="40"/>
      <c r="B442" s="125"/>
      <c r="C442" s="126"/>
      <c r="D442" s="125"/>
      <c r="E442" s="126"/>
      <c r="F442" s="40"/>
      <c r="G442" s="114"/>
    </row>
    <row r="443" spans="1:7" ht="15">
      <c r="A443" s="40"/>
      <c r="B443" s="125"/>
      <c r="C443" s="126"/>
      <c r="D443" s="125"/>
      <c r="E443" s="126"/>
      <c r="F443" s="40"/>
      <c r="G443" s="114"/>
    </row>
    <row r="444" spans="1:7" ht="15">
      <c r="A444" s="40"/>
      <c r="B444" s="125"/>
      <c r="C444" s="126"/>
      <c r="D444" s="125"/>
      <c r="E444" s="126"/>
      <c r="F444" s="40"/>
      <c r="G444" s="114"/>
    </row>
    <row r="445" spans="1:7" ht="15">
      <c r="A445" s="40"/>
      <c r="B445" s="125"/>
      <c r="C445" s="126"/>
      <c r="D445" s="125"/>
      <c r="E445" s="126"/>
      <c r="F445" s="40"/>
      <c r="G445" s="114"/>
    </row>
    <row r="446" spans="1:7" ht="15">
      <c r="A446" s="40"/>
      <c r="B446" s="125"/>
      <c r="C446" s="126"/>
      <c r="D446" s="125"/>
      <c r="E446" s="126"/>
      <c r="F446" s="40"/>
      <c r="G446" s="114"/>
    </row>
    <row r="447" spans="1:7" ht="15">
      <c r="A447" s="40"/>
      <c r="B447" s="125"/>
      <c r="C447" s="126"/>
      <c r="D447" s="125"/>
      <c r="E447" s="126"/>
      <c r="F447" s="40"/>
      <c r="G447" s="114"/>
    </row>
    <row r="448" spans="1:7" ht="15">
      <c r="A448" s="40"/>
      <c r="B448" s="125"/>
      <c r="C448" s="126"/>
      <c r="D448" s="125"/>
      <c r="E448" s="126"/>
      <c r="F448" s="40"/>
      <c r="G448" s="114"/>
    </row>
    <row r="449" spans="1:7" ht="15">
      <c r="A449" s="40"/>
      <c r="B449" s="125"/>
      <c r="C449" s="126"/>
      <c r="D449" s="125"/>
      <c r="E449" s="126"/>
      <c r="F449" s="40"/>
      <c r="G449" s="114"/>
    </row>
    <row r="450" spans="1:7" ht="15">
      <c r="A450" s="40"/>
      <c r="B450" s="125"/>
      <c r="C450" s="126"/>
      <c r="D450" s="125"/>
      <c r="E450" s="126"/>
      <c r="F450" s="40"/>
      <c r="G450" s="114"/>
    </row>
    <row r="451" spans="1:7" ht="15">
      <c r="A451" s="40"/>
      <c r="B451" s="125"/>
      <c r="C451" s="126"/>
      <c r="D451" s="125"/>
      <c r="E451" s="126"/>
      <c r="F451" s="40"/>
      <c r="G451" s="114"/>
    </row>
    <row r="452" spans="1:7" ht="15">
      <c r="A452" s="40"/>
      <c r="B452" s="125"/>
      <c r="C452" s="126"/>
      <c r="D452" s="125"/>
      <c r="E452" s="126"/>
      <c r="F452" s="40"/>
      <c r="G452" s="114"/>
    </row>
    <row r="453" spans="1:7" ht="15">
      <c r="A453" s="40"/>
      <c r="B453" s="125"/>
      <c r="C453" s="126"/>
      <c r="D453" s="125"/>
      <c r="E453" s="126"/>
      <c r="F453" s="40"/>
      <c r="G453" s="114"/>
    </row>
    <row r="454" spans="1:7" ht="15">
      <c r="A454" s="40"/>
      <c r="B454" s="125"/>
      <c r="C454" s="126"/>
      <c r="D454" s="125"/>
      <c r="E454" s="126"/>
      <c r="F454" s="40"/>
      <c r="G454" s="114"/>
    </row>
    <row r="455" spans="1:7" ht="15">
      <c r="A455" s="40"/>
      <c r="B455" s="125"/>
      <c r="C455" s="126"/>
      <c r="D455" s="125"/>
      <c r="E455" s="126"/>
      <c r="F455" s="40"/>
      <c r="G455" s="114"/>
    </row>
    <row r="456" spans="1:7" ht="15">
      <c r="A456" s="40"/>
      <c r="B456" s="125"/>
      <c r="C456" s="126"/>
      <c r="D456" s="125"/>
      <c r="E456" s="126"/>
      <c r="F456" s="40"/>
      <c r="G456" s="114"/>
    </row>
    <row r="457" spans="1:7" ht="15">
      <c r="A457" s="40"/>
      <c r="B457" s="125"/>
      <c r="C457" s="126"/>
      <c r="D457" s="125"/>
      <c r="E457" s="126"/>
      <c r="F457" s="40"/>
      <c r="G457" s="114"/>
    </row>
    <row r="458" spans="1:7" ht="15">
      <c r="A458" s="40"/>
      <c r="B458" s="125"/>
      <c r="C458" s="126"/>
      <c r="D458" s="125"/>
      <c r="E458" s="126"/>
      <c r="F458" s="40"/>
      <c r="G458" s="114"/>
    </row>
    <row r="459" spans="1:7" ht="15">
      <c r="A459" s="40"/>
      <c r="B459" s="125"/>
      <c r="C459" s="126"/>
      <c r="D459" s="125"/>
      <c r="E459" s="126"/>
      <c r="F459" s="40"/>
      <c r="G459" s="114"/>
    </row>
    <row r="460" spans="1:7" ht="15">
      <c r="A460" s="40"/>
      <c r="B460" s="125"/>
      <c r="C460" s="126"/>
      <c r="D460" s="125"/>
      <c r="E460" s="126"/>
      <c r="F460" s="40"/>
      <c r="G460" s="114"/>
    </row>
    <row r="461" spans="1:7" ht="15">
      <c r="A461" s="40"/>
      <c r="B461" s="125"/>
      <c r="C461" s="126"/>
      <c r="D461" s="125"/>
      <c r="E461" s="126"/>
      <c r="F461" s="40"/>
      <c r="G461" s="114"/>
    </row>
    <row r="462" spans="1:7" ht="15">
      <c r="A462" s="40"/>
      <c r="B462" s="125"/>
      <c r="C462" s="126"/>
      <c r="D462" s="125"/>
      <c r="E462" s="126"/>
      <c r="F462" s="40"/>
      <c r="G462" s="114"/>
    </row>
    <row r="463" spans="1:7" ht="15">
      <c r="A463" s="40"/>
      <c r="B463" s="125"/>
      <c r="C463" s="126"/>
      <c r="D463" s="125"/>
      <c r="E463" s="126"/>
      <c r="F463" s="40"/>
      <c r="G463" s="114"/>
    </row>
    <row r="464" spans="1:7" ht="15">
      <c r="A464" s="40"/>
      <c r="B464" s="125"/>
      <c r="C464" s="126"/>
      <c r="D464" s="125"/>
      <c r="E464" s="126"/>
      <c r="F464" s="40"/>
      <c r="G464" s="114"/>
    </row>
    <row r="465" spans="1:7" ht="15">
      <c r="A465" s="40"/>
      <c r="B465" s="125"/>
      <c r="C465" s="126"/>
      <c r="D465" s="125"/>
      <c r="E465" s="126"/>
      <c r="F465" s="40"/>
      <c r="G465" s="114"/>
    </row>
    <row r="466" spans="1:7" ht="15">
      <c r="A466" s="40"/>
      <c r="B466" s="125"/>
      <c r="C466" s="126"/>
      <c r="D466" s="125"/>
      <c r="E466" s="126"/>
      <c r="F466" s="40"/>
      <c r="G466" s="114"/>
    </row>
    <row r="467" spans="1:7" ht="15">
      <c r="A467" s="40"/>
      <c r="B467" s="125"/>
      <c r="C467" s="126"/>
      <c r="D467" s="125"/>
      <c r="E467" s="126"/>
      <c r="F467" s="40"/>
      <c r="G467" s="114"/>
    </row>
    <row r="468" spans="1:7" ht="15">
      <c r="A468" s="40"/>
      <c r="B468" s="125"/>
      <c r="C468" s="126"/>
      <c r="D468" s="125"/>
      <c r="E468" s="126"/>
      <c r="F468" s="40"/>
      <c r="G468" s="114"/>
    </row>
    <row r="469" spans="1:7" ht="15">
      <c r="A469" s="40"/>
      <c r="B469" s="125"/>
      <c r="C469" s="126"/>
      <c r="D469" s="125"/>
      <c r="E469" s="126"/>
      <c r="F469" s="40"/>
      <c r="G469" s="114"/>
    </row>
    <row r="470" spans="1:7" ht="15">
      <c r="A470" s="40"/>
      <c r="B470" s="125"/>
      <c r="C470" s="126"/>
      <c r="D470" s="125"/>
      <c r="E470" s="126"/>
      <c r="F470" s="40"/>
      <c r="G470" s="114"/>
    </row>
    <row r="471" spans="1:7" ht="15">
      <c r="A471" s="40"/>
      <c r="B471" s="125"/>
      <c r="C471" s="126"/>
      <c r="D471" s="125"/>
      <c r="E471" s="126"/>
      <c r="F471" s="40"/>
      <c r="G471" s="114"/>
    </row>
    <row r="472" spans="1:7" ht="15">
      <c r="A472" s="40"/>
      <c r="B472" s="125"/>
      <c r="C472" s="126"/>
      <c r="D472" s="125"/>
      <c r="E472" s="126"/>
      <c r="F472" s="40"/>
      <c r="G472" s="114"/>
    </row>
    <row r="473" spans="1:7" ht="15">
      <c r="A473" s="40"/>
      <c r="B473" s="125"/>
      <c r="C473" s="126"/>
      <c r="D473" s="125"/>
      <c r="E473" s="126"/>
      <c r="F473" s="40"/>
      <c r="G473" s="114"/>
    </row>
    <row r="474" spans="1:7" ht="15">
      <c r="A474" s="40"/>
      <c r="B474" s="125"/>
      <c r="C474" s="126"/>
      <c r="D474" s="125"/>
      <c r="E474" s="126"/>
      <c r="F474" s="40"/>
      <c r="G474" s="114"/>
    </row>
    <row r="475" spans="1:7" ht="15">
      <c r="A475" s="40"/>
      <c r="B475" s="125"/>
      <c r="C475" s="126"/>
      <c r="D475" s="125"/>
      <c r="E475" s="126"/>
      <c r="F475" s="40"/>
      <c r="G475" s="114"/>
    </row>
    <row r="476" spans="1:7" ht="15">
      <c r="A476" s="40"/>
      <c r="B476" s="125"/>
      <c r="C476" s="126"/>
      <c r="D476" s="125"/>
      <c r="E476" s="126"/>
      <c r="F476" s="40"/>
      <c r="G476" s="114"/>
    </row>
    <row r="477" spans="1:7" ht="15">
      <c r="A477" s="40"/>
      <c r="B477" s="125"/>
      <c r="C477" s="126"/>
      <c r="D477" s="125"/>
      <c r="E477" s="126"/>
      <c r="F477" s="40"/>
      <c r="G477" s="114"/>
    </row>
    <row r="478" spans="1:7" ht="15">
      <c r="A478" s="40"/>
      <c r="B478" s="125"/>
      <c r="C478" s="126"/>
      <c r="D478" s="125"/>
      <c r="E478" s="126"/>
      <c r="F478" s="40"/>
      <c r="G478" s="114"/>
    </row>
    <row r="479" spans="1:7" ht="15">
      <c r="A479" s="40"/>
      <c r="B479" s="125"/>
      <c r="C479" s="126"/>
      <c r="D479" s="125"/>
      <c r="E479" s="126"/>
      <c r="F479" s="40"/>
      <c r="G479" s="114"/>
    </row>
    <row r="480" spans="1:7" ht="15">
      <c r="A480" s="40"/>
      <c r="B480" s="125"/>
      <c r="C480" s="126"/>
      <c r="D480" s="125"/>
      <c r="E480" s="126"/>
      <c r="F480" s="40"/>
      <c r="G480" s="114"/>
    </row>
    <row r="481" spans="1:7" ht="15">
      <c r="A481" s="40"/>
      <c r="B481" s="125"/>
      <c r="C481" s="126"/>
      <c r="D481" s="125"/>
      <c r="E481" s="126"/>
      <c r="F481" s="40"/>
      <c r="G481" s="114"/>
    </row>
    <row r="482" spans="1:7" ht="15">
      <c r="A482" s="40"/>
      <c r="B482" s="125"/>
      <c r="C482" s="126"/>
      <c r="D482" s="125"/>
      <c r="E482" s="126"/>
      <c r="F482" s="40"/>
      <c r="G482" s="114"/>
    </row>
    <row r="483" spans="1:7" ht="15">
      <c r="A483" s="40"/>
      <c r="B483" s="125"/>
      <c r="C483" s="126"/>
      <c r="D483" s="125"/>
      <c r="E483" s="126"/>
      <c r="F483" s="40"/>
      <c r="G483" s="114"/>
    </row>
    <row r="484" spans="1:7" ht="15">
      <c r="A484" s="40"/>
      <c r="B484" s="125"/>
      <c r="C484" s="126"/>
      <c r="D484" s="125"/>
      <c r="E484" s="126"/>
      <c r="F484" s="40"/>
      <c r="G484" s="114"/>
    </row>
    <row r="485" spans="1:7" ht="15">
      <c r="A485" s="40"/>
      <c r="B485" s="125"/>
      <c r="C485" s="126"/>
      <c r="D485" s="125"/>
      <c r="E485" s="126"/>
      <c r="F485" s="40"/>
      <c r="G485" s="114"/>
    </row>
    <row r="486" spans="1:7" ht="15">
      <c r="A486" s="40"/>
      <c r="B486" s="125"/>
      <c r="C486" s="126"/>
      <c r="D486" s="125"/>
      <c r="E486" s="126"/>
      <c r="F486" s="40"/>
      <c r="G486" s="114"/>
    </row>
    <row r="487" spans="1:7" ht="15">
      <c r="A487" s="40"/>
      <c r="B487" s="125"/>
      <c r="C487" s="126"/>
      <c r="D487" s="125"/>
      <c r="E487" s="126"/>
      <c r="F487" s="40"/>
      <c r="G487" s="114"/>
    </row>
    <row r="488" spans="1:7" ht="15">
      <c r="A488" s="40"/>
      <c r="B488" s="125"/>
      <c r="C488" s="126"/>
      <c r="D488" s="125"/>
      <c r="E488" s="126"/>
      <c r="F488" s="40"/>
      <c r="G488" s="114"/>
    </row>
    <row r="489" spans="1:7" ht="15">
      <c r="A489" s="40"/>
      <c r="B489" s="125"/>
      <c r="C489" s="126"/>
      <c r="D489" s="125"/>
      <c r="E489" s="126"/>
      <c r="F489" s="40"/>
      <c r="G489" s="114"/>
    </row>
    <row r="490" spans="1:7" ht="15">
      <c r="A490" s="40"/>
      <c r="B490" s="125"/>
      <c r="C490" s="126"/>
      <c r="D490" s="125"/>
      <c r="E490" s="126"/>
      <c r="F490" s="40"/>
      <c r="G490" s="114"/>
    </row>
    <row r="491" spans="1:7" ht="15">
      <c r="A491" s="40"/>
      <c r="B491" s="125"/>
      <c r="C491" s="126"/>
      <c r="D491" s="125"/>
      <c r="E491" s="126"/>
      <c r="F491" s="40"/>
      <c r="G491" s="114"/>
    </row>
    <row r="492" spans="1:7" ht="15">
      <c r="A492" s="40"/>
      <c r="B492" s="125"/>
      <c r="C492" s="126"/>
      <c r="D492" s="125"/>
      <c r="E492" s="126"/>
      <c r="F492" s="40"/>
      <c r="G492" s="114"/>
    </row>
    <row r="493" spans="1:7" ht="15">
      <c r="A493" s="40"/>
      <c r="B493" s="125"/>
      <c r="C493" s="126"/>
      <c r="D493" s="125"/>
      <c r="E493" s="126"/>
      <c r="F493" s="40"/>
      <c r="G493" s="114"/>
    </row>
    <row r="494" spans="1:7" ht="15">
      <c r="A494" s="40"/>
      <c r="B494" s="125"/>
      <c r="C494" s="126"/>
      <c r="D494" s="125"/>
      <c r="E494" s="126"/>
      <c r="F494" s="40"/>
      <c r="G494" s="114"/>
    </row>
    <row r="495" spans="1:7" ht="15">
      <c r="A495" s="40"/>
      <c r="B495" s="125"/>
      <c r="C495" s="126"/>
      <c r="D495" s="125"/>
      <c r="E495" s="126"/>
      <c r="F495" s="40"/>
      <c r="G495" s="114"/>
    </row>
    <row r="496" spans="1:7" ht="15">
      <c r="A496" s="40"/>
      <c r="B496" s="125"/>
      <c r="C496" s="126"/>
      <c r="D496" s="125"/>
      <c r="E496" s="126"/>
      <c r="F496" s="40"/>
      <c r="G496" s="114"/>
    </row>
    <row r="497" spans="1:7" ht="15">
      <c r="A497" s="40"/>
      <c r="B497" s="125"/>
      <c r="C497" s="126"/>
      <c r="D497" s="125"/>
      <c r="E497" s="126"/>
      <c r="F497" s="40"/>
      <c r="G497" s="114"/>
    </row>
    <row r="498" spans="1:7" ht="15">
      <c r="A498" s="40"/>
      <c r="B498" s="125"/>
      <c r="C498" s="126"/>
      <c r="D498" s="125"/>
      <c r="E498" s="126"/>
      <c r="F498" s="40"/>
      <c r="G498" s="114"/>
    </row>
    <row r="499" spans="1:7" ht="15">
      <c r="A499" s="40"/>
      <c r="B499" s="125"/>
      <c r="C499" s="126"/>
      <c r="D499" s="125"/>
      <c r="E499" s="126"/>
      <c r="F499" s="40"/>
      <c r="G499" s="114"/>
    </row>
    <row r="500" spans="1:7" ht="15">
      <c r="A500" s="40"/>
      <c r="B500" s="125"/>
      <c r="C500" s="126"/>
      <c r="D500" s="125"/>
      <c r="E500" s="126"/>
      <c r="F500" s="40"/>
      <c r="G500" s="114"/>
    </row>
    <row r="501" spans="1:7" ht="15">
      <c r="A501" s="40"/>
      <c r="B501" s="125"/>
      <c r="C501" s="126"/>
      <c r="D501" s="125"/>
      <c r="E501" s="126"/>
      <c r="F501" s="40"/>
      <c r="G501" s="114"/>
    </row>
    <row r="502" spans="1:7" ht="15">
      <c r="A502" s="40"/>
      <c r="B502" s="125"/>
      <c r="C502" s="126"/>
      <c r="D502" s="125"/>
      <c r="E502" s="126"/>
      <c r="F502" s="40"/>
      <c r="G502" s="114"/>
    </row>
    <row r="503" spans="1:7" ht="15">
      <c r="A503" s="40"/>
      <c r="B503" s="125"/>
      <c r="C503" s="126"/>
      <c r="D503" s="125"/>
      <c r="E503" s="126"/>
      <c r="F503" s="40"/>
      <c r="G503" s="114"/>
    </row>
    <row r="504" spans="1:7" ht="15">
      <c r="A504" s="40"/>
      <c r="B504" s="125"/>
      <c r="C504" s="126"/>
      <c r="D504" s="125"/>
      <c r="E504" s="126"/>
      <c r="F504" s="40"/>
      <c r="G504" s="114"/>
    </row>
    <row r="505" spans="6:7" ht="15">
      <c r="F505" s="39"/>
      <c r="G505" s="114"/>
    </row>
    <row r="506" spans="6:7" ht="15">
      <c r="F506" s="39"/>
      <c r="G506" s="114"/>
    </row>
    <row r="507" spans="6:7" ht="15">
      <c r="F507" s="39"/>
      <c r="G507" s="114"/>
    </row>
    <row r="508" spans="6:7" ht="15">
      <c r="F508" s="39"/>
      <c r="G508" s="114"/>
    </row>
    <row r="509" spans="6:7" ht="15">
      <c r="F509" s="39"/>
      <c r="G509" s="114"/>
    </row>
    <row r="510" spans="6:7" ht="15">
      <c r="F510" s="39"/>
      <c r="G510" s="114"/>
    </row>
    <row r="511" spans="6:7" ht="15">
      <c r="F511" s="39"/>
      <c r="G511" s="114"/>
    </row>
    <row r="512" spans="6:7" ht="15">
      <c r="F512" s="39"/>
      <c r="G512" s="114"/>
    </row>
    <row r="513" spans="6:7" ht="15">
      <c r="F513" s="39"/>
      <c r="G513" s="114"/>
    </row>
    <row r="514" spans="6:7" ht="15">
      <c r="F514" s="39"/>
      <c r="G514" s="114"/>
    </row>
    <row r="515" spans="6:7" ht="15">
      <c r="F515" s="39"/>
      <c r="G515" s="114"/>
    </row>
    <row r="516" spans="6:7" ht="15">
      <c r="F516" s="39"/>
      <c r="G516" s="114"/>
    </row>
    <row r="517" spans="6:7" ht="15">
      <c r="F517" s="39"/>
      <c r="G517" s="114"/>
    </row>
    <row r="518" spans="6:7" ht="15">
      <c r="F518" s="39"/>
      <c r="G518" s="114"/>
    </row>
    <row r="519" spans="6:7" ht="15">
      <c r="F519" s="39"/>
      <c r="G519" s="114"/>
    </row>
    <row r="520" spans="6:7" ht="15">
      <c r="F520" s="39"/>
      <c r="G520" s="114"/>
    </row>
    <row r="521" spans="6:7" ht="15">
      <c r="F521" s="39"/>
      <c r="G521" s="114"/>
    </row>
    <row r="522" spans="6:7" ht="15">
      <c r="F522" s="39"/>
      <c r="G522" s="114"/>
    </row>
    <row r="523" spans="6:7" ht="15">
      <c r="F523" s="39"/>
      <c r="G523" s="114"/>
    </row>
    <row r="524" spans="6:7" ht="15">
      <c r="F524" s="39"/>
      <c r="G524" s="114"/>
    </row>
    <row r="525" spans="6:7" ht="15">
      <c r="F525" s="39"/>
      <c r="G525" s="114"/>
    </row>
    <row r="526" spans="6:7" ht="15">
      <c r="F526" s="39"/>
      <c r="G526" s="114"/>
    </row>
    <row r="527" spans="6:7" ht="15">
      <c r="F527" s="39"/>
      <c r="G527" s="114"/>
    </row>
    <row r="528" spans="6:7" ht="15">
      <c r="F528" s="39"/>
      <c r="G528" s="114"/>
    </row>
    <row r="529" spans="6:7" ht="15">
      <c r="F529" s="39"/>
      <c r="G529" s="114"/>
    </row>
    <row r="530" spans="6:7" ht="15">
      <c r="F530" s="39"/>
      <c r="G530" s="114"/>
    </row>
    <row r="531" spans="6:7" ht="15">
      <c r="F531" s="39"/>
      <c r="G531" s="114"/>
    </row>
    <row r="532" spans="6:7" ht="15">
      <c r="F532" s="39"/>
      <c r="G532" s="114"/>
    </row>
    <row r="533" spans="6:7" ht="15">
      <c r="F533" s="39"/>
      <c r="G533" s="114"/>
    </row>
    <row r="534" spans="6:7" ht="15">
      <c r="F534" s="39"/>
      <c r="G534" s="114"/>
    </row>
    <row r="535" spans="6:7" ht="15">
      <c r="F535" s="39"/>
      <c r="G535" s="114"/>
    </row>
    <row r="536" spans="6:7" ht="15">
      <c r="F536" s="39"/>
      <c r="G536" s="114"/>
    </row>
    <row r="537" spans="6:7" ht="15">
      <c r="F537" s="39"/>
      <c r="G537" s="114"/>
    </row>
    <row r="538" spans="6:7" ht="15">
      <c r="F538" s="39"/>
      <c r="G538" s="114"/>
    </row>
    <row r="539" spans="6:7" ht="15">
      <c r="F539" s="39"/>
      <c r="G539" s="114"/>
    </row>
    <row r="540" spans="6:7" ht="15">
      <c r="F540" s="39"/>
      <c r="G540" s="114"/>
    </row>
    <row r="541" spans="6:7" ht="15">
      <c r="F541" s="39"/>
      <c r="G541" s="114"/>
    </row>
    <row r="542" spans="6:7" ht="15">
      <c r="F542" s="39"/>
      <c r="G542" s="114"/>
    </row>
    <row r="543" spans="6:7" ht="15">
      <c r="F543" s="39"/>
      <c r="G543" s="114"/>
    </row>
    <row r="544" spans="6:7" ht="15">
      <c r="F544" s="39"/>
      <c r="G544" s="114"/>
    </row>
    <row r="545" spans="6:7" ht="15">
      <c r="F545" s="39"/>
      <c r="G545" s="114"/>
    </row>
    <row r="546" spans="6:7" ht="15">
      <c r="F546" s="39"/>
      <c r="G546" s="114"/>
    </row>
    <row r="547" spans="6:7" ht="15">
      <c r="F547" s="39"/>
      <c r="G547" s="114"/>
    </row>
    <row r="548" spans="6:7" ht="15">
      <c r="F548" s="39"/>
      <c r="G548" s="114"/>
    </row>
    <row r="549" spans="6:7" ht="15">
      <c r="F549" s="39"/>
      <c r="G549" s="114"/>
    </row>
    <row r="550" spans="6:7" ht="15">
      <c r="F550" s="39"/>
      <c r="G550" s="114"/>
    </row>
    <row r="551" spans="6:7" ht="15">
      <c r="F551" s="39"/>
      <c r="G551" s="114"/>
    </row>
    <row r="552" spans="6:7" ht="15">
      <c r="F552" s="39"/>
      <c r="G552" s="114"/>
    </row>
    <row r="553" spans="6:7" ht="15">
      <c r="F553" s="39"/>
      <c r="G553" s="114"/>
    </row>
    <row r="554" spans="6:7" ht="15">
      <c r="F554" s="39"/>
      <c r="G554" s="114"/>
    </row>
    <row r="555" spans="6:7" ht="15">
      <c r="F555" s="39"/>
      <c r="G555" s="114"/>
    </row>
    <row r="556" spans="6:7" ht="15">
      <c r="F556" s="39"/>
      <c r="G556" s="114"/>
    </row>
    <row r="557" spans="6:7" ht="15">
      <c r="F557" s="39"/>
      <c r="G557" s="114"/>
    </row>
    <row r="558" spans="6:7" ht="15">
      <c r="F558" s="39"/>
      <c r="G558" s="114"/>
    </row>
    <row r="559" spans="6:7" ht="15">
      <c r="F559" s="39"/>
      <c r="G559" s="114"/>
    </row>
    <row r="560" spans="6:7" ht="15">
      <c r="F560" s="39"/>
      <c r="G560" s="114"/>
    </row>
    <row r="561" spans="6:7" ht="15">
      <c r="F561" s="39"/>
      <c r="G561" s="114"/>
    </row>
    <row r="562" spans="6:7" ht="15">
      <c r="F562" s="39"/>
      <c r="G562" s="114"/>
    </row>
    <row r="563" spans="6:7" ht="15">
      <c r="F563" s="39"/>
      <c r="G563" s="114"/>
    </row>
    <row r="564" spans="6:7" ht="15">
      <c r="F564" s="39"/>
      <c r="G564" s="114"/>
    </row>
    <row r="565" spans="6:7" ht="15">
      <c r="F565" s="39"/>
      <c r="G565" s="114"/>
    </row>
    <row r="566" spans="6:7" ht="15">
      <c r="F566" s="39"/>
      <c r="G566" s="114"/>
    </row>
    <row r="567" spans="6:7" ht="15">
      <c r="F567" s="39"/>
      <c r="G567" s="114"/>
    </row>
    <row r="568" spans="6:7" ht="15">
      <c r="F568" s="39"/>
      <c r="G568" s="114"/>
    </row>
    <row r="569" spans="6:7" ht="15">
      <c r="F569" s="39"/>
      <c r="G569" s="114"/>
    </row>
    <row r="570" spans="6:7" ht="15">
      <c r="F570" s="39"/>
      <c r="G570" s="114"/>
    </row>
    <row r="571" spans="6:7" ht="15">
      <c r="F571" s="39"/>
      <c r="G571" s="114"/>
    </row>
    <row r="572" spans="6:7" ht="15">
      <c r="F572" s="39"/>
      <c r="G572" s="114"/>
    </row>
    <row r="573" spans="6:7" ht="15">
      <c r="F573" s="39"/>
      <c r="G573" s="114"/>
    </row>
    <row r="574" spans="6:7" ht="15">
      <c r="F574" s="39"/>
      <c r="G574" s="114"/>
    </row>
    <row r="575" spans="6:7" ht="15">
      <c r="F575" s="39"/>
      <c r="G575" s="114"/>
    </row>
    <row r="576" spans="6:7" ht="15">
      <c r="F576" s="39"/>
      <c r="G576" s="114"/>
    </row>
    <row r="577" spans="6:7" ht="15">
      <c r="F577" s="39"/>
      <c r="G577" s="114"/>
    </row>
    <row r="578" spans="6:7" ht="15">
      <c r="F578" s="39"/>
      <c r="G578" s="114"/>
    </row>
    <row r="579" spans="6:7" ht="15">
      <c r="F579" s="39"/>
      <c r="G579" s="114"/>
    </row>
    <row r="580" spans="6:7" ht="15">
      <c r="F580" s="39"/>
      <c r="G580" s="114"/>
    </row>
    <row r="581" spans="6:7" ht="15">
      <c r="F581" s="39"/>
      <c r="G581" s="114"/>
    </row>
    <row r="582" spans="6:7" ht="15">
      <c r="F582" s="39"/>
      <c r="G582" s="114"/>
    </row>
    <row r="583" spans="6:7" ht="15">
      <c r="F583" s="39"/>
      <c r="G583" s="114"/>
    </row>
    <row r="584" spans="6:7" ht="15">
      <c r="F584" s="39"/>
      <c r="G584" s="114"/>
    </row>
    <row r="585" spans="6:7" ht="15">
      <c r="F585" s="39"/>
      <c r="G585" s="114"/>
    </row>
    <row r="586" spans="6:7" ht="15">
      <c r="F586" s="39"/>
      <c r="G586" s="114"/>
    </row>
    <row r="587" spans="6:7" ht="15">
      <c r="F587" s="39"/>
      <c r="G587" s="114"/>
    </row>
    <row r="588" spans="6:7" ht="15">
      <c r="F588" s="39"/>
      <c r="G588" s="114"/>
    </row>
    <row r="589" spans="6:7" ht="15">
      <c r="F589" s="39"/>
      <c r="G589" s="114"/>
    </row>
    <row r="590" spans="6:7" ht="15">
      <c r="F590" s="39"/>
      <c r="G590" s="114"/>
    </row>
    <row r="591" spans="6:7" ht="15">
      <c r="F591" s="39"/>
      <c r="G591" s="114"/>
    </row>
    <row r="592" spans="6:7" ht="15">
      <c r="F592" s="39"/>
      <c r="G592" s="114"/>
    </row>
    <row r="593" spans="6:7" ht="15">
      <c r="F593" s="39"/>
      <c r="G593" s="114"/>
    </row>
    <row r="594" spans="6:7" ht="15">
      <c r="F594" s="39"/>
      <c r="G594" s="114"/>
    </row>
    <row r="595" spans="6:7" ht="15">
      <c r="F595" s="39"/>
      <c r="G595" s="114"/>
    </row>
    <row r="596" spans="6:7" ht="15">
      <c r="F596" s="39"/>
      <c r="G596" s="114"/>
    </row>
    <row r="597" spans="6:7" ht="15">
      <c r="F597" s="39"/>
      <c r="G597" s="114"/>
    </row>
    <row r="598" spans="6:7" ht="15">
      <c r="F598" s="39"/>
      <c r="G598" s="114"/>
    </row>
    <row r="599" spans="6:7" ht="15">
      <c r="F599" s="39"/>
      <c r="G599" s="114"/>
    </row>
    <row r="600" spans="6:7" ht="15">
      <c r="F600" s="39"/>
      <c r="G600" s="114"/>
    </row>
    <row r="601" spans="6:7" ht="15">
      <c r="F601" s="39"/>
      <c r="G601" s="114"/>
    </row>
    <row r="602" spans="6:7" ht="15">
      <c r="F602" s="39"/>
      <c r="G602" s="114"/>
    </row>
    <row r="603" spans="6:7" ht="15">
      <c r="F603" s="39"/>
      <c r="G603" s="114"/>
    </row>
    <row r="604" spans="6:7" ht="15">
      <c r="F604" s="39"/>
      <c r="G604" s="114"/>
    </row>
    <row r="605" spans="6:7" ht="15">
      <c r="F605" s="39"/>
      <c r="G605" s="114"/>
    </row>
    <row r="606" spans="6:7" ht="15">
      <c r="F606" s="39"/>
      <c r="G606" s="114"/>
    </row>
    <row r="607" spans="6:7" ht="15">
      <c r="F607" s="39"/>
      <c r="G607" s="114"/>
    </row>
    <row r="608" spans="6:7" ht="15">
      <c r="F608" s="39"/>
      <c r="G608" s="114"/>
    </row>
    <row r="609" spans="6:7" ht="15">
      <c r="F609" s="39"/>
      <c r="G609" s="114"/>
    </row>
    <row r="610" spans="6:7" ht="15">
      <c r="F610" s="39"/>
      <c r="G610" s="114"/>
    </row>
    <row r="611" spans="6:7" ht="15">
      <c r="F611" s="39"/>
      <c r="G611" s="114"/>
    </row>
    <row r="612" spans="6:7" ht="15">
      <c r="F612" s="39"/>
      <c r="G612" s="114"/>
    </row>
    <row r="613" spans="6:7" ht="15">
      <c r="F613" s="39"/>
      <c r="G613" s="114"/>
    </row>
    <row r="614" spans="6:7" ht="15">
      <c r="F614" s="39"/>
      <c r="G614" s="114"/>
    </row>
    <row r="615" spans="6:7" ht="15">
      <c r="F615" s="39"/>
      <c r="G615" s="114"/>
    </row>
    <row r="616" spans="6:7" ht="15">
      <c r="F616" s="39"/>
      <c r="G616" s="114"/>
    </row>
    <row r="617" spans="6:7" ht="15">
      <c r="F617" s="39"/>
      <c r="G617" s="114"/>
    </row>
    <row r="618" spans="6:7" ht="15">
      <c r="F618" s="39"/>
      <c r="G618" s="114"/>
    </row>
    <row r="619" spans="6:7" ht="15">
      <c r="F619" s="39"/>
      <c r="G619" s="114"/>
    </row>
    <row r="620" spans="6:7" ht="15">
      <c r="F620" s="39"/>
      <c r="G620" s="114"/>
    </row>
    <row r="621" spans="6:7" ht="15">
      <c r="F621" s="39"/>
      <c r="G621" s="114"/>
    </row>
    <row r="622" spans="6:7" ht="15">
      <c r="F622" s="39"/>
      <c r="G622" s="114"/>
    </row>
    <row r="623" spans="6:7" ht="15">
      <c r="F623" s="39"/>
      <c r="G623" s="114"/>
    </row>
    <row r="624" spans="6:7" ht="15">
      <c r="F624" s="39"/>
      <c r="G624" s="114"/>
    </row>
    <row r="625" spans="6:7" ht="15">
      <c r="F625" s="39"/>
      <c r="G625" s="114"/>
    </row>
    <row r="626" spans="6:7" ht="15">
      <c r="F626" s="39"/>
      <c r="G626" s="114"/>
    </row>
    <row r="627" spans="6:7" ht="15">
      <c r="F627" s="39"/>
      <c r="G627" s="114"/>
    </row>
    <row r="628" spans="6:7" ht="15">
      <c r="F628" s="39"/>
      <c r="G628" s="114"/>
    </row>
    <row r="629" spans="6:7" ht="15">
      <c r="F629" s="39"/>
      <c r="G629" s="114"/>
    </row>
    <row r="630" spans="6:7" ht="15">
      <c r="F630" s="39"/>
      <c r="G630" s="114"/>
    </row>
    <row r="631" spans="6:7" ht="15">
      <c r="F631" s="39"/>
      <c r="G631" s="114"/>
    </row>
    <row r="632" spans="6:7" ht="15">
      <c r="F632" s="39"/>
      <c r="G632" s="114"/>
    </row>
    <row r="633" spans="6:7" ht="15">
      <c r="F633" s="39"/>
      <c r="G633" s="114"/>
    </row>
    <row r="634" spans="6:7" ht="15">
      <c r="F634" s="39"/>
      <c r="G634" s="114"/>
    </row>
    <row r="635" spans="6:7" ht="15">
      <c r="F635" s="39"/>
      <c r="G635" s="114"/>
    </row>
    <row r="636" spans="6:7" ht="15">
      <c r="F636" s="39"/>
      <c r="G636" s="114"/>
    </row>
    <row r="637" spans="6:7" ht="15">
      <c r="F637" s="39"/>
      <c r="G637" s="114"/>
    </row>
    <row r="638" spans="6:7" ht="15">
      <c r="F638" s="39"/>
      <c r="G638" s="114"/>
    </row>
    <row r="639" spans="6:7" ht="15">
      <c r="F639" s="39"/>
      <c r="G639" s="114"/>
    </row>
    <row r="640" spans="6:7" ht="15">
      <c r="F640" s="39"/>
      <c r="G640" s="114"/>
    </row>
    <row r="641" spans="6:7" ht="15">
      <c r="F641" s="39"/>
      <c r="G641" s="114"/>
    </row>
    <row r="642" spans="6:7" ht="15">
      <c r="F642" s="39"/>
      <c r="G642" s="114"/>
    </row>
    <row r="643" spans="6:7" ht="15">
      <c r="F643" s="39"/>
      <c r="G643" s="114"/>
    </row>
    <row r="644" spans="6:7" ht="15">
      <c r="F644" s="39"/>
      <c r="G644" s="114"/>
    </row>
    <row r="645" spans="6:7" ht="15">
      <c r="F645" s="39"/>
      <c r="G645" s="114"/>
    </row>
    <row r="646" spans="6:7" ht="15">
      <c r="F646" s="39"/>
      <c r="G646" s="114"/>
    </row>
    <row r="647" spans="6:7" ht="15">
      <c r="F647" s="39"/>
      <c r="G647" s="114"/>
    </row>
    <row r="648" spans="6:7" ht="15">
      <c r="F648" s="39"/>
      <c r="G648" s="114"/>
    </row>
    <row r="649" spans="6:7" ht="15">
      <c r="F649" s="39"/>
      <c r="G649" s="114"/>
    </row>
    <row r="650" spans="6:7" ht="15">
      <c r="F650" s="39"/>
      <c r="G650" s="114"/>
    </row>
    <row r="651" spans="6:7" ht="15">
      <c r="F651" s="39"/>
      <c r="G651" s="114"/>
    </row>
    <row r="652" spans="6:7" ht="15">
      <c r="F652" s="39"/>
      <c r="G652" s="114"/>
    </row>
    <row r="653" spans="6:7" ht="15">
      <c r="F653" s="39"/>
      <c r="G653" s="114"/>
    </row>
    <row r="654" spans="6:7" ht="15">
      <c r="F654" s="39"/>
      <c r="G654" s="114"/>
    </row>
  </sheetData>
  <sheetProtection/>
  <mergeCells count="5">
    <mergeCell ref="A8:F8"/>
    <mergeCell ref="A12:F12"/>
    <mergeCell ref="A9:F9"/>
    <mergeCell ref="A10:F10"/>
    <mergeCell ref="A11:F11"/>
  </mergeCells>
  <printOptions/>
  <pageMargins left="1.1811023622047245" right="0.5905511811023623" top="0.5905511811023623" bottom="0.3937007874015748" header="0.5118110236220472" footer="0.5118110236220472"/>
  <pageSetup fitToHeight="5" fitToWidth="1" orientation="portrait" paperSize="9" scale="70" r:id="rId1"/>
  <rowBreaks count="2" manualBreakCount="2">
    <brk id="119" max="255" man="1"/>
    <brk id="1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1"/>
  <sheetViews>
    <sheetView view="pageBreakPreview" zoomScale="85" zoomScaleSheetLayoutView="85" zoomScalePageLayoutView="0" workbookViewId="0" topLeftCell="A79">
      <selection activeCell="F87" sqref="F87:G87"/>
    </sheetView>
  </sheetViews>
  <sheetFormatPr defaultColWidth="9.00390625" defaultRowHeight="12.75"/>
  <cols>
    <col min="1" max="1" width="68.75390625" style="39" customWidth="1"/>
    <col min="2" max="2" width="7.375" style="104" customWidth="1"/>
    <col min="3" max="3" width="7.00390625" style="114" customWidth="1"/>
    <col min="4" max="4" width="11.875" style="104" customWidth="1"/>
    <col min="5" max="5" width="7.00390625" style="114" customWidth="1"/>
    <col min="6" max="6" width="12.375" style="114" customWidth="1"/>
    <col min="7" max="7" width="12.375" style="21" customWidth="1"/>
    <col min="8" max="8" width="14.375" style="0" customWidth="1"/>
    <col min="9" max="10" width="12.25390625" style="0" customWidth="1"/>
    <col min="11" max="11" width="14.00390625" style="0" customWidth="1"/>
  </cols>
  <sheetData>
    <row r="1" ht="15">
      <c r="G1" s="41" t="s">
        <v>395</v>
      </c>
    </row>
    <row r="2" ht="15">
      <c r="G2" s="41"/>
    </row>
    <row r="3" spans="1:7" ht="15.75" customHeight="1">
      <c r="A3" s="449" t="s">
        <v>246</v>
      </c>
      <c r="B3" s="431"/>
      <c r="C3" s="431"/>
      <c r="D3" s="431"/>
      <c r="E3" s="431"/>
      <c r="F3" s="431"/>
      <c r="G3" s="204"/>
    </row>
    <row r="4" spans="1:7" ht="15" customHeight="1">
      <c r="A4" s="452" t="s">
        <v>617</v>
      </c>
      <c r="B4" s="453"/>
      <c r="C4" s="453"/>
      <c r="D4" s="453"/>
      <c r="E4" s="453"/>
      <c r="F4" s="453"/>
      <c r="G4" s="204"/>
    </row>
    <row r="5" spans="1:7" ht="14.25">
      <c r="A5" s="454" t="s">
        <v>618</v>
      </c>
      <c r="B5" s="455"/>
      <c r="C5" s="455"/>
      <c r="D5" s="455"/>
      <c r="E5" s="455"/>
      <c r="F5" s="455"/>
      <c r="G5" s="204"/>
    </row>
    <row r="6" spans="1:7" ht="14.25">
      <c r="A6" s="449" t="s">
        <v>245</v>
      </c>
      <c r="B6" s="431"/>
      <c r="C6" s="431"/>
      <c r="D6" s="431"/>
      <c r="E6" s="431"/>
      <c r="F6" s="431"/>
      <c r="G6" s="204"/>
    </row>
    <row r="7" spans="1:7" ht="14.25">
      <c r="A7" s="450" t="s">
        <v>536</v>
      </c>
      <c r="B7" s="433"/>
      <c r="C7" s="433"/>
      <c r="D7" s="433"/>
      <c r="E7" s="433"/>
      <c r="F7" s="433"/>
      <c r="G7" s="317"/>
    </row>
    <row r="8" ht="15">
      <c r="G8" s="41" t="s">
        <v>108</v>
      </c>
    </row>
    <row r="9" spans="1:8" ht="15">
      <c r="A9" s="407" t="s">
        <v>112</v>
      </c>
      <c r="B9" s="95" t="s">
        <v>127</v>
      </c>
      <c r="C9" s="94" t="s">
        <v>128</v>
      </c>
      <c r="D9" s="105" t="s">
        <v>129</v>
      </c>
      <c r="E9" s="105" t="s">
        <v>130</v>
      </c>
      <c r="F9" s="446" t="s">
        <v>113</v>
      </c>
      <c r="G9" s="447"/>
      <c r="H9" s="221"/>
    </row>
    <row r="10" spans="1:7" ht="15">
      <c r="A10" s="135"/>
      <c r="B10" s="134"/>
      <c r="C10" s="135"/>
      <c r="D10" s="134"/>
      <c r="E10" s="136"/>
      <c r="F10" s="187" t="s">
        <v>602</v>
      </c>
      <c r="G10" s="370" t="s">
        <v>603</v>
      </c>
    </row>
    <row r="11" spans="1:11" ht="15">
      <c r="A11" s="165" t="s">
        <v>118</v>
      </c>
      <c r="B11" s="168" t="s">
        <v>132</v>
      </c>
      <c r="C11" s="98"/>
      <c r="D11" s="96"/>
      <c r="E11" s="96"/>
      <c r="F11" s="292">
        <f>F12+F16+F22+F35+F39+F45+F49</f>
        <v>77466.77</v>
      </c>
      <c r="G11" s="302">
        <f>G12+G16+G22+G35+G39+G45+G49</f>
        <v>80148.4</v>
      </c>
      <c r="H11" s="257"/>
      <c r="J11" s="205"/>
      <c r="K11" s="205"/>
    </row>
    <row r="12" spans="1:9" ht="30.75" customHeight="1">
      <c r="A12" s="46" t="s">
        <v>119</v>
      </c>
      <c r="B12" s="96" t="s">
        <v>132</v>
      </c>
      <c r="C12" s="96" t="s">
        <v>134</v>
      </c>
      <c r="D12" s="96"/>
      <c r="E12" s="96"/>
      <c r="F12" s="293">
        <f aca="true" t="shared" si="0" ref="F12:G14">F13</f>
        <v>2137.8</v>
      </c>
      <c r="G12" s="303">
        <f t="shared" si="0"/>
        <v>2159.2</v>
      </c>
      <c r="H12" s="255"/>
      <c r="I12" s="255"/>
    </row>
    <row r="13" spans="1:8" ht="16.5" customHeight="1">
      <c r="A13" s="47" t="s">
        <v>37</v>
      </c>
      <c r="B13" s="96" t="s">
        <v>132</v>
      </c>
      <c r="C13" s="96" t="s">
        <v>134</v>
      </c>
      <c r="D13" s="96" t="s">
        <v>285</v>
      </c>
      <c r="E13" s="116"/>
      <c r="F13" s="293">
        <f t="shared" si="0"/>
        <v>2137.8</v>
      </c>
      <c r="G13" s="303">
        <f t="shared" si="0"/>
        <v>2159.2</v>
      </c>
      <c r="H13" s="205"/>
    </row>
    <row r="14" spans="1:8" ht="15">
      <c r="A14" s="46" t="s">
        <v>120</v>
      </c>
      <c r="B14" s="96" t="s">
        <v>132</v>
      </c>
      <c r="C14" s="96" t="s">
        <v>134</v>
      </c>
      <c r="D14" s="96" t="s">
        <v>286</v>
      </c>
      <c r="E14" s="116"/>
      <c r="F14" s="293">
        <f t="shared" si="0"/>
        <v>2137.8</v>
      </c>
      <c r="G14" s="303">
        <f t="shared" si="0"/>
        <v>2159.2</v>
      </c>
      <c r="H14" s="205"/>
    </row>
    <row r="15" spans="1:8" ht="43.5" customHeight="1">
      <c r="A15" s="44" t="s">
        <v>85</v>
      </c>
      <c r="B15" s="96" t="s">
        <v>132</v>
      </c>
      <c r="C15" s="96" t="s">
        <v>134</v>
      </c>
      <c r="D15" s="96" t="s">
        <v>286</v>
      </c>
      <c r="E15" s="96" t="s">
        <v>88</v>
      </c>
      <c r="F15" s="293">
        <v>2137.8</v>
      </c>
      <c r="G15" s="303">
        <v>2159.2</v>
      </c>
      <c r="H15" s="205"/>
    </row>
    <row r="16" spans="1:8" ht="30">
      <c r="A16" s="46" t="s">
        <v>125</v>
      </c>
      <c r="B16" s="96" t="s">
        <v>132</v>
      </c>
      <c r="C16" s="96" t="s">
        <v>138</v>
      </c>
      <c r="D16" s="96"/>
      <c r="E16" s="116"/>
      <c r="F16" s="293">
        <f>F17</f>
        <v>8368.9</v>
      </c>
      <c r="G16" s="303">
        <f>G17</f>
        <v>8572</v>
      </c>
      <c r="H16" s="205"/>
    </row>
    <row r="17" spans="1:8" ht="15.75" customHeight="1">
      <c r="A17" s="47" t="s">
        <v>37</v>
      </c>
      <c r="B17" s="96" t="s">
        <v>132</v>
      </c>
      <c r="C17" s="96" t="s">
        <v>138</v>
      </c>
      <c r="D17" s="96" t="s">
        <v>285</v>
      </c>
      <c r="E17" s="116"/>
      <c r="F17" s="293">
        <f>F18</f>
        <v>8368.9</v>
      </c>
      <c r="G17" s="303">
        <f>G18</f>
        <v>8572</v>
      </c>
      <c r="H17" s="205"/>
    </row>
    <row r="18" spans="1:8" ht="15">
      <c r="A18" s="46" t="s">
        <v>120</v>
      </c>
      <c r="B18" s="96" t="s">
        <v>132</v>
      </c>
      <c r="C18" s="96" t="s">
        <v>138</v>
      </c>
      <c r="D18" s="96" t="s">
        <v>287</v>
      </c>
      <c r="E18" s="116"/>
      <c r="F18" s="293">
        <f>SUM(F19:F21)</f>
        <v>8368.9</v>
      </c>
      <c r="G18" s="303">
        <f>SUM(G19:G21)</f>
        <v>8572</v>
      </c>
      <c r="H18" s="205"/>
    </row>
    <row r="19" spans="1:8" ht="41.25" customHeight="1">
      <c r="A19" s="44" t="s">
        <v>85</v>
      </c>
      <c r="B19" s="96" t="s">
        <v>132</v>
      </c>
      <c r="C19" s="96" t="s">
        <v>138</v>
      </c>
      <c r="D19" s="96" t="s">
        <v>287</v>
      </c>
      <c r="E19" s="96" t="s">
        <v>88</v>
      </c>
      <c r="F19" s="293">
        <v>6405.9</v>
      </c>
      <c r="G19" s="303">
        <v>6470</v>
      </c>
      <c r="H19" s="205"/>
    </row>
    <row r="20" spans="1:8" ht="17.25" customHeight="1">
      <c r="A20" s="46" t="s">
        <v>86</v>
      </c>
      <c r="B20" s="96" t="s">
        <v>132</v>
      </c>
      <c r="C20" s="96" t="s">
        <v>138</v>
      </c>
      <c r="D20" s="96" t="s">
        <v>287</v>
      </c>
      <c r="E20" s="96" t="s">
        <v>89</v>
      </c>
      <c r="F20" s="293">
        <v>1811</v>
      </c>
      <c r="G20" s="303">
        <v>1950</v>
      </c>
      <c r="H20" s="205"/>
    </row>
    <row r="21" spans="1:8" ht="18" customHeight="1">
      <c r="A21" s="46" t="s">
        <v>87</v>
      </c>
      <c r="B21" s="96" t="s">
        <v>132</v>
      </c>
      <c r="C21" s="96" t="s">
        <v>138</v>
      </c>
      <c r="D21" s="96" t="s">
        <v>287</v>
      </c>
      <c r="E21" s="96" t="s">
        <v>90</v>
      </c>
      <c r="F21" s="293">
        <v>152</v>
      </c>
      <c r="G21" s="303">
        <v>152</v>
      </c>
      <c r="H21" s="205"/>
    </row>
    <row r="22" spans="1:8" ht="30" customHeight="1">
      <c r="A22" s="46" t="s">
        <v>121</v>
      </c>
      <c r="B22" s="96" t="s">
        <v>132</v>
      </c>
      <c r="C22" s="96" t="s">
        <v>136</v>
      </c>
      <c r="D22" s="96"/>
      <c r="E22" s="96"/>
      <c r="F22" s="293">
        <f>F28+F23+F26</f>
        <v>20189.999999999996</v>
      </c>
      <c r="G22" s="303">
        <f>G28+G23+G26</f>
        <v>21700.699999999997</v>
      </c>
      <c r="H22" s="205"/>
    </row>
    <row r="23" spans="1:8" ht="30" customHeight="1">
      <c r="A23" s="191" t="s">
        <v>345</v>
      </c>
      <c r="B23" s="96" t="s">
        <v>132</v>
      </c>
      <c r="C23" s="96" t="s">
        <v>136</v>
      </c>
      <c r="D23" s="194" t="s">
        <v>304</v>
      </c>
      <c r="E23" s="96"/>
      <c r="F23" s="293">
        <f>F24</f>
        <v>462.6</v>
      </c>
      <c r="G23" s="303">
        <f>G24</f>
        <v>480.6</v>
      </c>
      <c r="H23" s="205"/>
    </row>
    <row r="24" spans="1:8" ht="18.75" customHeight="1">
      <c r="A24" s="191" t="s">
        <v>123</v>
      </c>
      <c r="B24" s="96" t="s">
        <v>132</v>
      </c>
      <c r="C24" s="96" t="s">
        <v>136</v>
      </c>
      <c r="D24" s="194" t="s">
        <v>543</v>
      </c>
      <c r="E24" s="96"/>
      <c r="F24" s="293">
        <f>F25</f>
        <v>462.6</v>
      </c>
      <c r="G24" s="303">
        <f>G25</f>
        <v>480.6</v>
      </c>
      <c r="H24" s="205"/>
    </row>
    <row r="25" spans="1:8" ht="44.25" customHeight="1">
      <c r="A25" s="191" t="s">
        <v>85</v>
      </c>
      <c r="B25" s="96" t="s">
        <v>132</v>
      </c>
      <c r="C25" s="96" t="s">
        <v>136</v>
      </c>
      <c r="D25" s="194" t="s">
        <v>543</v>
      </c>
      <c r="E25" s="96" t="s">
        <v>88</v>
      </c>
      <c r="F25" s="293">
        <v>462.6</v>
      </c>
      <c r="G25" s="303">
        <v>480.6</v>
      </c>
      <c r="H25" s="205"/>
    </row>
    <row r="26" spans="1:8" ht="29.25" customHeight="1">
      <c r="A26" s="46" t="s">
        <v>394</v>
      </c>
      <c r="B26" s="96" t="s">
        <v>132</v>
      </c>
      <c r="C26" s="96" t="s">
        <v>136</v>
      </c>
      <c r="D26" s="96" t="s">
        <v>393</v>
      </c>
      <c r="E26" s="96"/>
      <c r="F26" s="293">
        <f>F27</f>
        <v>5</v>
      </c>
      <c r="G26" s="303">
        <f>G27</f>
        <v>5.2</v>
      </c>
      <c r="H26" s="205"/>
    </row>
    <row r="27" spans="1:8" ht="46.5" customHeight="1">
      <c r="A27" s="191" t="s">
        <v>85</v>
      </c>
      <c r="B27" s="96" t="s">
        <v>132</v>
      </c>
      <c r="C27" s="96" t="s">
        <v>136</v>
      </c>
      <c r="D27" s="96" t="s">
        <v>393</v>
      </c>
      <c r="E27" s="96" t="s">
        <v>88</v>
      </c>
      <c r="F27" s="293">
        <v>5</v>
      </c>
      <c r="G27" s="303">
        <v>5.2</v>
      </c>
      <c r="H27" s="205"/>
    </row>
    <row r="28" spans="1:8" ht="21" customHeight="1">
      <c r="A28" s="192" t="s">
        <v>37</v>
      </c>
      <c r="B28" s="187" t="s">
        <v>132</v>
      </c>
      <c r="C28" s="187" t="s">
        <v>136</v>
      </c>
      <c r="D28" s="187" t="s">
        <v>285</v>
      </c>
      <c r="E28" s="193"/>
      <c r="F28" s="293">
        <f>F29+F33</f>
        <v>19722.399999999998</v>
      </c>
      <c r="G28" s="303">
        <f>G29+G33</f>
        <v>21214.899999999998</v>
      </c>
      <c r="H28" s="205"/>
    </row>
    <row r="29" spans="1:8" ht="20.25" customHeight="1">
      <c r="A29" s="46" t="s">
        <v>120</v>
      </c>
      <c r="B29" s="96" t="s">
        <v>132</v>
      </c>
      <c r="C29" s="96" t="s">
        <v>136</v>
      </c>
      <c r="D29" s="96" t="s">
        <v>287</v>
      </c>
      <c r="E29" s="116"/>
      <c r="F29" s="293">
        <f>SUM(F30:F32)</f>
        <v>19259.8</v>
      </c>
      <c r="G29" s="303">
        <f>SUM(G30:G32)</f>
        <v>20734.3</v>
      </c>
      <c r="H29" s="205"/>
    </row>
    <row r="30" spans="1:8" ht="15" customHeight="1">
      <c r="A30" s="44" t="s">
        <v>85</v>
      </c>
      <c r="B30" s="96" t="s">
        <v>132</v>
      </c>
      <c r="C30" s="96" t="s">
        <v>136</v>
      </c>
      <c r="D30" s="96" t="s">
        <v>287</v>
      </c>
      <c r="E30" s="96" t="s">
        <v>88</v>
      </c>
      <c r="F30" s="294">
        <v>14033.5</v>
      </c>
      <c r="G30" s="408">
        <v>14178.8</v>
      </c>
      <c r="H30" s="205"/>
    </row>
    <row r="31" spans="1:8" ht="21" customHeight="1">
      <c r="A31" s="46" t="s">
        <v>86</v>
      </c>
      <c r="B31" s="96" t="s">
        <v>132</v>
      </c>
      <c r="C31" s="96" t="s">
        <v>136</v>
      </c>
      <c r="D31" s="96" t="s">
        <v>287</v>
      </c>
      <c r="E31" s="96" t="s">
        <v>89</v>
      </c>
      <c r="F31" s="294">
        <v>5141.3</v>
      </c>
      <c r="G31" s="408">
        <v>6470.5</v>
      </c>
      <c r="H31" s="205"/>
    </row>
    <row r="32" spans="1:8" ht="21.75" customHeight="1">
      <c r="A32" s="46" t="s">
        <v>87</v>
      </c>
      <c r="B32" s="96" t="s">
        <v>132</v>
      </c>
      <c r="C32" s="96" t="s">
        <v>136</v>
      </c>
      <c r="D32" s="96" t="s">
        <v>287</v>
      </c>
      <c r="E32" s="96" t="s">
        <v>90</v>
      </c>
      <c r="F32" s="294">
        <v>85</v>
      </c>
      <c r="G32" s="408">
        <v>85</v>
      </c>
      <c r="H32" s="205"/>
    </row>
    <row r="33" spans="1:8" ht="30.75" customHeight="1">
      <c r="A33" s="79" t="s">
        <v>122</v>
      </c>
      <c r="B33" s="96" t="s">
        <v>132</v>
      </c>
      <c r="C33" s="96" t="s">
        <v>136</v>
      </c>
      <c r="D33" s="96" t="s">
        <v>288</v>
      </c>
      <c r="E33" s="96"/>
      <c r="F33" s="293">
        <f>F34</f>
        <v>462.6</v>
      </c>
      <c r="G33" s="303">
        <f>G34</f>
        <v>480.6</v>
      </c>
      <c r="H33" s="205"/>
    </row>
    <row r="34" spans="1:8" ht="45" customHeight="1">
      <c r="A34" s="44" t="s">
        <v>85</v>
      </c>
      <c r="B34" s="96" t="s">
        <v>132</v>
      </c>
      <c r="C34" s="96" t="s">
        <v>136</v>
      </c>
      <c r="D34" s="96" t="s">
        <v>288</v>
      </c>
      <c r="E34" s="96" t="s">
        <v>88</v>
      </c>
      <c r="F34" s="293">
        <v>462.6</v>
      </c>
      <c r="G34" s="303">
        <v>480.6</v>
      </c>
      <c r="H34" s="205"/>
    </row>
    <row r="35" spans="1:8" ht="21" customHeight="1">
      <c r="A35" s="44" t="s">
        <v>329</v>
      </c>
      <c r="B35" s="96" t="s">
        <v>132</v>
      </c>
      <c r="C35" s="96" t="s">
        <v>140</v>
      </c>
      <c r="D35" s="96"/>
      <c r="E35" s="96"/>
      <c r="F35" s="293">
        <f aca="true" t="shared" si="1" ref="F35:G37">F36</f>
        <v>6.8</v>
      </c>
      <c r="G35" s="303">
        <f t="shared" si="1"/>
        <v>78.2</v>
      </c>
      <c r="H35" s="205"/>
    </row>
    <row r="36" spans="1:8" ht="20.25" customHeight="1">
      <c r="A36" s="47" t="s">
        <v>37</v>
      </c>
      <c r="B36" s="96" t="s">
        <v>132</v>
      </c>
      <c r="C36" s="96" t="s">
        <v>140</v>
      </c>
      <c r="D36" s="96" t="s">
        <v>285</v>
      </c>
      <c r="E36" s="96"/>
      <c r="F36" s="293">
        <f t="shared" si="1"/>
        <v>6.8</v>
      </c>
      <c r="G36" s="303">
        <f t="shared" si="1"/>
        <v>78.2</v>
      </c>
      <c r="H36" s="205"/>
    </row>
    <row r="37" spans="1:8" ht="28.5" customHeight="1">
      <c r="A37" s="44" t="s">
        <v>330</v>
      </c>
      <c r="B37" s="96" t="s">
        <v>132</v>
      </c>
      <c r="C37" s="96" t="s">
        <v>140</v>
      </c>
      <c r="D37" s="96" t="s">
        <v>331</v>
      </c>
      <c r="E37" s="96"/>
      <c r="F37" s="293">
        <f t="shared" si="1"/>
        <v>6.8</v>
      </c>
      <c r="G37" s="303">
        <f t="shared" si="1"/>
        <v>78.2</v>
      </c>
      <c r="H37" s="205"/>
    </row>
    <row r="38" spans="1:8" ht="19.5" customHeight="1">
      <c r="A38" s="46" t="s">
        <v>86</v>
      </c>
      <c r="B38" s="96" t="s">
        <v>132</v>
      </c>
      <c r="C38" s="96" t="s">
        <v>140</v>
      </c>
      <c r="D38" s="96" t="s">
        <v>331</v>
      </c>
      <c r="E38" s="96" t="s">
        <v>89</v>
      </c>
      <c r="F38" s="293">
        <v>6.8</v>
      </c>
      <c r="G38" s="303">
        <v>78.2</v>
      </c>
      <c r="H38" s="205"/>
    </row>
    <row r="39" spans="1:8" ht="30">
      <c r="A39" s="80" t="s">
        <v>214</v>
      </c>
      <c r="B39" s="96" t="s">
        <v>132</v>
      </c>
      <c r="C39" s="96" t="s">
        <v>137</v>
      </c>
      <c r="D39" s="96"/>
      <c r="E39" s="116"/>
      <c r="F39" s="293">
        <f>F40</f>
        <v>6696.1</v>
      </c>
      <c r="G39" s="303">
        <f>G40</f>
        <v>6856</v>
      </c>
      <c r="H39" s="205"/>
    </row>
    <row r="40" spans="1:8" ht="22.5" customHeight="1">
      <c r="A40" s="47" t="s">
        <v>37</v>
      </c>
      <c r="B40" s="96" t="s">
        <v>132</v>
      </c>
      <c r="C40" s="96" t="s">
        <v>137</v>
      </c>
      <c r="D40" s="96" t="s">
        <v>285</v>
      </c>
      <c r="E40" s="116"/>
      <c r="F40" s="293">
        <f>F41</f>
        <v>6696.1</v>
      </c>
      <c r="G40" s="303">
        <f>G41</f>
        <v>6856</v>
      </c>
      <c r="H40" s="205"/>
    </row>
    <row r="41" spans="1:8" ht="18" customHeight="1">
      <c r="A41" s="46" t="s">
        <v>120</v>
      </c>
      <c r="B41" s="96" t="s">
        <v>132</v>
      </c>
      <c r="C41" s="96" t="s">
        <v>137</v>
      </c>
      <c r="D41" s="96" t="s">
        <v>287</v>
      </c>
      <c r="E41" s="116"/>
      <c r="F41" s="293">
        <f>SUM(F42:F44)</f>
        <v>6696.1</v>
      </c>
      <c r="G41" s="303">
        <f>SUM(G42:G44)</f>
        <v>6856</v>
      </c>
      <c r="H41" s="205"/>
    </row>
    <row r="42" spans="1:8" ht="29.25" customHeight="1">
      <c r="A42" s="44" t="s">
        <v>85</v>
      </c>
      <c r="B42" s="96" t="s">
        <v>132</v>
      </c>
      <c r="C42" s="96" t="s">
        <v>137</v>
      </c>
      <c r="D42" s="96" t="s">
        <v>287</v>
      </c>
      <c r="E42" s="96" t="s">
        <v>88</v>
      </c>
      <c r="F42" s="293">
        <v>5285.1</v>
      </c>
      <c r="G42" s="303">
        <v>5338</v>
      </c>
      <c r="H42" s="267"/>
    </row>
    <row r="43" spans="1:8" ht="19.5" customHeight="1">
      <c r="A43" s="46" t="s">
        <v>86</v>
      </c>
      <c r="B43" s="96" t="s">
        <v>132</v>
      </c>
      <c r="C43" s="96" t="s">
        <v>137</v>
      </c>
      <c r="D43" s="96" t="s">
        <v>287</v>
      </c>
      <c r="E43" s="96" t="s">
        <v>89</v>
      </c>
      <c r="F43" s="293">
        <v>1398</v>
      </c>
      <c r="G43" s="303">
        <v>1505</v>
      </c>
      <c r="H43" s="205"/>
    </row>
    <row r="44" spans="1:8" ht="15">
      <c r="A44" s="46" t="s">
        <v>87</v>
      </c>
      <c r="B44" s="96" t="s">
        <v>132</v>
      </c>
      <c r="C44" s="96" t="s">
        <v>137</v>
      </c>
      <c r="D44" s="96" t="s">
        <v>287</v>
      </c>
      <c r="E44" s="96" t="s">
        <v>90</v>
      </c>
      <c r="F44" s="293">
        <v>13</v>
      </c>
      <c r="G44" s="303">
        <v>13</v>
      </c>
      <c r="H44" s="205"/>
    </row>
    <row r="45" spans="1:8" ht="15">
      <c r="A45" s="80" t="s">
        <v>124</v>
      </c>
      <c r="B45" s="96" t="s">
        <v>132</v>
      </c>
      <c r="C45" s="96" t="s">
        <v>91</v>
      </c>
      <c r="D45" s="96"/>
      <c r="E45" s="96"/>
      <c r="F45" s="293">
        <f aca="true" t="shared" si="2" ref="F45:G47">F46</f>
        <v>4086.4</v>
      </c>
      <c r="G45" s="303">
        <f t="shared" si="2"/>
        <v>4086.4</v>
      </c>
      <c r="H45" s="205"/>
    </row>
    <row r="46" spans="1:8" ht="15">
      <c r="A46" s="47" t="s">
        <v>37</v>
      </c>
      <c r="B46" s="96" t="s">
        <v>132</v>
      </c>
      <c r="C46" s="96" t="s">
        <v>91</v>
      </c>
      <c r="D46" s="96" t="s">
        <v>285</v>
      </c>
      <c r="E46" s="96"/>
      <c r="F46" s="293">
        <f t="shared" si="2"/>
        <v>4086.4</v>
      </c>
      <c r="G46" s="303">
        <f t="shared" si="2"/>
        <v>4086.4</v>
      </c>
      <c r="H46" s="205"/>
    </row>
    <row r="47" spans="1:8" ht="15">
      <c r="A47" s="80" t="s">
        <v>193</v>
      </c>
      <c r="B47" s="96" t="s">
        <v>132</v>
      </c>
      <c r="C47" s="96" t="s">
        <v>91</v>
      </c>
      <c r="D47" s="96" t="s">
        <v>289</v>
      </c>
      <c r="E47" s="96"/>
      <c r="F47" s="293">
        <f t="shared" si="2"/>
        <v>4086.4</v>
      </c>
      <c r="G47" s="303">
        <f t="shared" si="2"/>
        <v>4086.4</v>
      </c>
      <c r="H47" s="205"/>
    </row>
    <row r="48" spans="1:8" ht="15">
      <c r="A48" s="46" t="s">
        <v>87</v>
      </c>
      <c r="B48" s="96" t="s">
        <v>132</v>
      </c>
      <c r="C48" s="96" t="s">
        <v>91</v>
      </c>
      <c r="D48" s="96" t="s">
        <v>289</v>
      </c>
      <c r="E48" s="96" t="s">
        <v>90</v>
      </c>
      <c r="F48" s="293">
        <v>4086.4</v>
      </c>
      <c r="G48" s="303">
        <v>4086.4</v>
      </c>
      <c r="H48" s="205"/>
    </row>
    <row r="49" spans="1:8" ht="15">
      <c r="A49" s="79" t="s">
        <v>192</v>
      </c>
      <c r="B49" s="96" t="s">
        <v>132</v>
      </c>
      <c r="C49" s="96" t="s">
        <v>84</v>
      </c>
      <c r="D49" s="96"/>
      <c r="E49" s="96"/>
      <c r="F49" s="293">
        <f>F59+F53+F50+F57</f>
        <v>35980.770000000004</v>
      </c>
      <c r="G49" s="303">
        <f>G59+G53+G50+G57</f>
        <v>36695.899999999994</v>
      </c>
      <c r="H49" s="205"/>
    </row>
    <row r="50" spans="1:8" ht="43.5" customHeight="1">
      <c r="A50" s="74" t="s">
        <v>326</v>
      </c>
      <c r="B50" s="96" t="s">
        <v>132</v>
      </c>
      <c r="C50" s="43" t="s">
        <v>84</v>
      </c>
      <c r="D50" s="97" t="s">
        <v>327</v>
      </c>
      <c r="E50" s="96"/>
      <c r="F50" s="293">
        <f>F51</f>
        <v>1415.7</v>
      </c>
      <c r="G50" s="303">
        <f>G51</f>
        <v>1470.5</v>
      </c>
      <c r="H50" s="205"/>
    </row>
    <row r="51" spans="1:8" ht="30">
      <c r="A51" s="82" t="s">
        <v>215</v>
      </c>
      <c r="B51" s="96" t="s">
        <v>132</v>
      </c>
      <c r="C51" s="96" t="s">
        <v>84</v>
      </c>
      <c r="D51" s="96" t="s">
        <v>328</v>
      </c>
      <c r="E51" s="96"/>
      <c r="F51" s="293">
        <f>F52</f>
        <v>1415.7</v>
      </c>
      <c r="G51" s="303">
        <f>G52</f>
        <v>1470.5</v>
      </c>
      <c r="H51" s="205"/>
    </row>
    <row r="52" spans="1:8" ht="29.25" customHeight="1">
      <c r="A52" s="44" t="s">
        <v>85</v>
      </c>
      <c r="B52" s="96" t="s">
        <v>132</v>
      </c>
      <c r="C52" s="96" t="s">
        <v>84</v>
      </c>
      <c r="D52" s="96" t="s">
        <v>328</v>
      </c>
      <c r="E52" s="96" t="s">
        <v>88</v>
      </c>
      <c r="F52" s="293">
        <v>1415.7</v>
      </c>
      <c r="G52" s="303">
        <v>1470.5</v>
      </c>
      <c r="H52" s="205"/>
    </row>
    <row r="53" spans="1:8" ht="30" customHeight="1">
      <c r="A53" s="79" t="s">
        <v>296</v>
      </c>
      <c r="B53" s="96" t="s">
        <v>132</v>
      </c>
      <c r="C53" s="96" t="s">
        <v>84</v>
      </c>
      <c r="D53" s="96" t="s">
        <v>294</v>
      </c>
      <c r="E53" s="96"/>
      <c r="F53" s="293">
        <f>F54</f>
        <v>697.8</v>
      </c>
      <c r="G53" s="303">
        <f>G54</f>
        <v>703.2</v>
      </c>
      <c r="H53" s="205"/>
    </row>
    <row r="54" spans="1:8" ht="29.25" customHeight="1">
      <c r="A54" s="79" t="s">
        <v>297</v>
      </c>
      <c r="B54" s="96" t="s">
        <v>132</v>
      </c>
      <c r="C54" s="96" t="s">
        <v>84</v>
      </c>
      <c r="D54" s="96" t="s">
        <v>295</v>
      </c>
      <c r="E54" s="96"/>
      <c r="F54" s="293">
        <f>F56+F55</f>
        <v>697.8</v>
      </c>
      <c r="G54" s="303">
        <f>G56+G55</f>
        <v>703.2</v>
      </c>
      <c r="H54" s="205"/>
    </row>
    <row r="55" spans="1:8" ht="46.5" customHeight="1">
      <c r="A55" s="44" t="s">
        <v>85</v>
      </c>
      <c r="B55" s="96" t="s">
        <v>132</v>
      </c>
      <c r="C55" s="96" t="s">
        <v>84</v>
      </c>
      <c r="D55" s="96" t="s">
        <v>295</v>
      </c>
      <c r="E55" s="96" t="s">
        <v>88</v>
      </c>
      <c r="F55" s="293">
        <v>537.8</v>
      </c>
      <c r="G55" s="303">
        <v>543.2</v>
      </c>
      <c r="H55" s="205"/>
    </row>
    <row r="56" spans="1:8" ht="20.25" customHeight="1">
      <c r="A56" s="46" t="s">
        <v>86</v>
      </c>
      <c r="B56" s="96" t="s">
        <v>132</v>
      </c>
      <c r="C56" s="96" t="s">
        <v>84</v>
      </c>
      <c r="D56" s="96" t="s">
        <v>295</v>
      </c>
      <c r="E56" s="96" t="s">
        <v>89</v>
      </c>
      <c r="F56" s="293">
        <v>160</v>
      </c>
      <c r="G56" s="303">
        <v>160</v>
      </c>
      <c r="H56" s="205"/>
    </row>
    <row r="57" spans="1:8" ht="15" customHeight="1">
      <c r="A57" s="46" t="s">
        <v>619</v>
      </c>
      <c r="B57" s="96" t="s">
        <v>132</v>
      </c>
      <c r="C57" s="96" t="s">
        <v>84</v>
      </c>
      <c r="D57" s="96" t="s">
        <v>251</v>
      </c>
      <c r="E57" s="96"/>
      <c r="F57" s="293">
        <f>F58</f>
        <v>47.6</v>
      </c>
      <c r="G57" s="303">
        <v>47.6</v>
      </c>
      <c r="H57" s="205"/>
    </row>
    <row r="58" spans="1:8" ht="15" customHeight="1">
      <c r="A58" s="46" t="s">
        <v>86</v>
      </c>
      <c r="B58" s="96" t="s">
        <v>132</v>
      </c>
      <c r="C58" s="96" t="s">
        <v>84</v>
      </c>
      <c r="D58" s="96" t="s">
        <v>251</v>
      </c>
      <c r="E58" s="96" t="s">
        <v>89</v>
      </c>
      <c r="F58" s="293">
        <v>47.6</v>
      </c>
      <c r="G58" s="303">
        <v>47.6</v>
      </c>
      <c r="H58" s="205"/>
    </row>
    <row r="59" spans="1:8" ht="15" customHeight="1">
      <c r="A59" s="47" t="s">
        <v>37</v>
      </c>
      <c r="B59" s="96" t="s">
        <v>132</v>
      </c>
      <c r="C59" s="96" t="s">
        <v>84</v>
      </c>
      <c r="D59" s="96" t="s">
        <v>285</v>
      </c>
      <c r="E59" s="96"/>
      <c r="F59" s="293">
        <f>F60+F64+F66+F69+F72+F75+F77+F79+F81</f>
        <v>33819.670000000006</v>
      </c>
      <c r="G59" s="303">
        <f>G60+G64+G66+G69+G72+G75+G77+G79+G81</f>
        <v>34474.6</v>
      </c>
      <c r="H59" s="205"/>
    </row>
    <row r="60" spans="1:8" ht="15">
      <c r="A60" s="46" t="s">
        <v>120</v>
      </c>
      <c r="B60" s="96" t="s">
        <v>132</v>
      </c>
      <c r="C60" s="96" t="s">
        <v>84</v>
      </c>
      <c r="D60" s="96" t="s">
        <v>287</v>
      </c>
      <c r="E60" s="96"/>
      <c r="F60" s="293">
        <f>F61+F62+F63</f>
        <v>2273.7</v>
      </c>
      <c r="G60" s="303">
        <f>G61+G62+G63</f>
        <v>2334.2999999999997</v>
      </c>
      <c r="H60" s="205"/>
    </row>
    <row r="61" spans="1:8" ht="42.75" customHeight="1">
      <c r="A61" s="44" t="s">
        <v>85</v>
      </c>
      <c r="B61" s="96" t="s">
        <v>132</v>
      </c>
      <c r="C61" s="96" t="s">
        <v>84</v>
      </c>
      <c r="D61" s="96" t="s">
        <v>287</v>
      </c>
      <c r="E61" s="96" t="s">
        <v>88</v>
      </c>
      <c r="F61" s="293">
        <v>2065.5</v>
      </c>
      <c r="G61" s="303">
        <v>2086.1</v>
      </c>
      <c r="H61" s="205"/>
    </row>
    <row r="62" spans="1:8" ht="15.75" customHeight="1">
      <c r="A62" s="46" t="s">
        <v>86</v>
      </c>
      <c r="B62" s="96" t="s">
        <v>132</v>
      </c>
      <c r="C62" s="96" t="s">
        <v>84</v>
      </c>
      <c r="D62" s="96" t="s">
        <v>287</v>
      </c>
      <c r="E62" s="96" t="s">
        <v>89</v>
      </c>
      <c r="F62" s="293">
        <v>110</v>
      </c>
      <c r="G62" s="303">
        <v>150</v>
      </c>
      <c r="H62" s="205"/>
    </row>
    <row r="63" spans="1:8" ht="18.75" customHeight="1">
      <c r="A63" s="46" t="s">
        <v>87</v>
      </c>
      <c r="B63" s="96" t="s">
        <v>132</v>
      </c>
      <c r="C63" s="96" t="s">
        <v>84</v>
      </c>
      <c r="D63" s="96" t="s">
        <v>287</v>
      </c>
      <c r="E63" s="186" t="s">
        <v>90</v>
      </c>
      <c r="F63" s="293">
        <v>98.2</v>
      </c>
      <c r="G63" s="303">
        <v>98.2</v>
      </c>
      <c r="H63" s="205"/>
    </row>
    <row r="64" spans="1:8" ht="18.75" customHeight="1">
      <c r="A64" s="191" t="s">
        <v>383</v>
      </c>
      <c r="B64" s="96" t="s">
        <v>132</v>
      </c>
      <c r="C64" s="96" t="s">
        <v>84</v>
      </c>
      <c r="D64" s="188">
        <v>9900029900</v>
      </c>
      <c r="E64" s="186"/>
      <c r="F64" s="293">
        <f>F65</f>
        <v>28322.8</v>
      </c>
      <c r="G64" s="305">
        <f>G65</f>
        <v>28822</v>
      </c>
      <c r="H64" s="205"/>
    </row>
    <row r="65" spans="1:8" ht="29.25" customHeight="1">
      <c r="A65" s="190" t="s">
        <v>97</v>
      </c>
      <c r="B65" s="96" t="s">
        <v>132</v>
      </c>
      <c r="C65" s="96" t="s">
        <v>84</v>
      </c>
      <c r="D65" s="188">
        <v>9900029900</v>
      </c>
      <c r="E65" s="186" t="s">
        <v>92</v>
      </c>
      <c r="F65" s="293">
        <v>28322.8</v>
      </c>
      <c r="G65" s="305">
        <v>28822</v>
      </c>
      <c r="H65" s="205"/>
    </row>
    <row r="66" spans="1:8" ht="18" customHeight="1">
      <c r="A66" s="79" t="s">
        <v>183</v>
      </c>
      <c r="B66" s="96" t="s">
        <v>132</v>
      </c>
      <c r="C66" s="96" t="s">
        <v>84</v>
      </c>
      <c r="D66" s="96" t="s">
        <v>291</v>
      </c>
      <c r="E66" s="96"/>
      <c r="F66" s="295">
        <f>F67+F68</f>
        <v>1645.2</v>
      </c>
      <c r="G66" s="305">
        <f>G67+G68</f>
        <v>1702.9</v>
      </c>
      <c r="H66" s="205"/>
    </row>
    <row r="67" spans="1:8" ht="42.75" customHeight="1">
      <c r="A67" s="44" t="s">
        <v>85</v>
      </c>
      <c r="B67" s="96" t="s">
        <v>132</v>
      </c>
      <c r="C67" s="96" t="s">
        <v>84</v>
      </c>
      <c r="D67" s="96" t="s">
        <v>291</v>
      </c>
      <c r="E67" s="96" t="s">
        <v>88</v>
      </c>
      <c r="F67" s="295">
        <v>1114.5</v>
      </c>
      <c r="G67" s="295">
        <v>1172.2</v>
      </c>
      <c r="H67" s="205"/>
    </row>
    <row r="68" spans="1:8" ht="18.75" customHeight="1">
      <c r="A68" s="46" t="s">
        <v>86</v>
      </c>
      <c r="B68" s="96" t="s">
        <v>132</v>
      </c>
      <c r="C68" s="96" t="s">
        <v>84</v>
      </c>
      <c r="D68" s="96" t="s">
        <v>291</v>
      </c>
      <c r="E68" s="96" t="s">
        <v>89</v>
      </c>
      <c r="F68" s="295">
        <v>530.7</v>
      </c>
      <c r="G68" s="286">
        <v>530.7</v>
      </c>
      <c r="H68" s="205"/>
    </row>
    <row r="69" spans="1:8" ht="32.25" customHeight="1">
      <c r="A69" s="74" t="s">
        <v>40</v>
      </c>
      <c r="B69" s="96" t="s">
        <v>132</v>
      </c>
      <c r="C69" s="96" t="s">
        <v>84</v>
      </c>
      <c r="D69" s="96" t="s">
        <v>292</v>
      </c>
      <c r="E69" s="96"/>
      <c r="F69" s="295">
        <f>F70+F71</f>
        <v>490.4</v>
      </c>
      <c r="G69" s="305">
        <f>G70+G71</f>
        <v>509.79999999999995</v>
      </c>
      <c r="H69" s="205"/>
    </row>
    <row r="70" spans="1:8" ht="30" customHeight="1">
      <c r="A70" s="44" t="s">
        <v>85</v>
      </c>
      <c r="B70" s="96" t="s">
        <v>132</v>
      </c>
      <c r="C70" s="96" t="s">
        <v>84</v>
      </c>
      <c r="D70" s="96" t="s">
        <v>292</v>
      </c>
      <c r="E70" s="96" t="s">
        <v>88</v>
      </c>
      <c r="F70" s="295">
        <v>444.5</v>
      </c>
      <c r="G70" s="305">
        <v>463.9</v>
      </c>
      <c r="H70" s="205"/>
    </row>
    <row r="71" spans="1:8" ht="21.75" customHeight="1">
      <c r="A71" s="46" t="s">
        <v>86</v>
      </c>
      <c r="B71" s="96" t="s">
        <v>132</v>
      </c>
      <c r="C71" s="96" t="s">
        <v>84</v>
      </c>
      <c r="D71" s="96" t="s">
        <v>292</v>
      </c>
      <c r="E71" s="96" t="s">
        <v>89</v>
      </c>
      <c r="F71" s="295">
        <v>45.9</v>
      </c>
      <c r="G71" s="410">
        <v>45.9</v>
      </c>
      <c r="H71" s="205"/>
    </row>
    <row r="72" spans="1:8" ht="33" customHeight="1">
      <c r="A72" s="74" t="s">
        <v>39</v>
      </c>
      <c r="B72" s="96" t="s">
        <v>132</v>
      </c>
      <c r="C72" s="96" t="s">
        <v>84</v>
      </c>
      <c r="D72" s="96" t="s">
        <v>293</v>
      </c>
      <c r="E72" s="96"/>
      <c r="F72" s="295">
        <f>F73+F74</f>
        <v>479.1</v>
      </c>
      <c r="G72" s="306">
        <f>G73+G74</f>
        <v>497.1</v>
      </c>
      <c r="H72" s="205"/>
    </row>
    <row r="73" spans="1:8" ht="45" customHeight="1">
      <c r="A73" s="44" t="s">
        <v>85</v>
      </c>
      <c r="B73" s="96" t="s">
        <v>132</v>
      </c>
      <c r="C73" s="96" t="s">
        <v>84</v>
      </c>
      <c r="D73" s="96" t="s">
        <v>293</v>
      </c>
      <c r="E73" s="96" t="s">
        <v>88</v>
      </c>
      <c r="F73" s="286">
        <v>443.8</v>
      </c>
      <c r="G73" s="303">
        <v>461.8</v>
      </c>
      <c r="H73" s="205"/>
    </row>
    <row r="74" spans="1:8" ht="15.75" customHeight="1">
      <c r="A74" s="46" t="s">
        <v>86</v>
      </c>
      <c r="B74" s="96" t="s">
        <v>132</v>
      </c>
      <c r="C74" s="96" t="s">
        <v>84</v>
      </c>
      <c r="D74" s="96" t="s">
        <v>293</v>
      </c>
      <c r="E74" s="96" t="s">
        <v>89</v>
      </c>
      <c r="F74" s="286">
        <v>35.3</v>
      </c>
      <c r="G74" s="303">
        <v>35.3</v>
      </c>
      <c r="H74" s="205"/>
    </row>
    <row r="75" spans="1:8" ht="24.75" customHeight="1">
      <c r="A75" s="79" t="s">
        <v>390</v>
      </c>
      <c r="B75" s="96" t="s">
        <v>132</v>
      </c>
      <c r="C75" s="99">
        <v>13</v>
      </c>
      <c r="D75" s="99">
        <v>9900025340</v>
      </c>
      <c r="E75" s="116"/>
      <c r="F75" s="295">
        <f>SUM(F76:F76)</f>
        <v>59.3</v>
      </c>
      <c r="G75" s="305">
        <f>SUM(G76:G76)</f>
        <v>59.3</v>
      </c>
      <c r="H75" s="205"/>
    </row>
    <row r="76" spans="1:8" ht="18.75" customHeight="1">
      <c r="A76" s="46" t="s">
        <v>86</v>
      </c>
      <c r="B76" s="100" t="s">
        <v>132</v>
      </c>
      <c r="C76" s="101">
        <v>13</v>
      </c>
      <c r="D76" s="99">
        <v>9900025340</v>
      </c>
      <c r="E76" s="100" t="s">
        <v>89</v>
      </c>
      <c r="F76" s="329">
        <v>59.3</v>
      </c>
      <c r="G76" s="305">
        <v>59.3</v>
      </c>
      <c r="H76" s="205"/>
    </row>
    <row r="77" spans="1:8" ht="30" customHeight="1">
      <c r="A77" s="44" t="s">
        <v>38</v>
      </c>
      <c r="B77" s="96" t="s">
        <v>132</v>
      </c>
      <c r="C77" s="96" t="s">
        <v>84</v>
      </c>
      <c r="D77" s="96" t="s">
        <v>298</v>
      </c>
      <c r="E77" s="96"/>
      <c r="F77" s="286">
        <f>F78</f>
        <v>0.67</v>
      </c>
      <c r="G77" s="303">
        <f>G78</f>
        <v>0.7</v>
      </c>
      <c r="H77" s="205"/>
    </row>
    <row r="78" spans="1:8" ht="18.75" customHeight="1">
      <c r="A78" s="46" t="s">
        <v>86</v>
      </c>
      <c r="B78" s="96" t="s">
        <v>132</v>
      </c>
      <c r="C78" s="96" t="s">
        <v>84</v>
      </c>
      <c r="D78" s="96" t="s">
        <v>298</v>
      </c>
      <c r="E78" s="96" t="s">
        <v>89</v>
      </c>
      <c r="F78" s="293">
        <v>0.67</v>
      </c>
      <c r="G78" s="303">
        <v>0.7</v>
      </c>
      <c r="H78" s="205"/>
    </row>
    <row r="79" spans="1:8" ht="30" customHeight="1">
      <c r="A79" s="46" t="s">
        <v>365</v>
      </c>
      <c r="B79" s="96" t="s">
        <v>132</v>
      </c>
      <c r="C79" s="96" t="s">
        <v>84</v>
      </c>
      <c r="D79" s="96" t="s">
        <v>250</v>
      </c>
      <c r="E79" s="96"/>
      <c r="F79" s="293">
        <f>F80</f>
        <v>119.5</v>
      </c>
      <c r="G79" s="303">
        <f>G80</f>
        <v>119.5</v>
      </c>
      <c r="H79" s="205"/>
    </row>
    <row r="80" spans="1:8" ht="18.75" customHeight="1">
      <c r="A80" s="46" t="s">
        <v>86</v>
      </c>
      <c r="B80" s="96" t="s">
        <v>132</v>
      </c>
      <c r="C80" s="96" t="s">
        <v>84</v>
      </c>
      <c r="D80" s="96" t="s">
        <v>250</v>
      </c>
      <c r="E80" s="96" t="s">
        <v>89</v>
      </c>
      <c r="F80" s="295">
        <v>119.5</v>
      </c>
      <c r="G80" s="303">
        <v>119.5</v>
      </c>
      <c r="H80" s="205"/>
    </row>
    <row r="81" spans="1:8" ht="15">
      <c r="A81" s="46" t="s">
        <v>367</v>
      </c>
      <c r="B81" s="96" t="s">
        <v>132</v>
      </c>
      <c r="C81" s="96" t="s">
        <v>84</v>
      </c>
      <c r="D81" s="96" t="s">
        <v>366</v>
      </c>
      <c r="E81" s="96"/>
      <c r="F81" s="295">
        <f>F82</f>
        <v>429</v>
      </c>
      <c r="G81" s="305">
        <f>G82</f>
        <v>429</v>
      </c>
      <c r="H81" s="205"/>
    </row>
    <row r="82" spans="1:8" ht="17.25" customHeight="1">
      <c r="A82" s="46" t="s">
        <v>86</v>
      </c>
      <c r="B82" s="96" t="s">
        <v>132</v>
      </c>
      <c r="C82" s="96" t="s">
        <v>84</v>
      </c>
      <c r="D82" s="96" t="s">
        <v>366</v>
      </c>
      <c r="E82" s="96" t="s">
        <v>89</v>
      </c>
      <c r="F82" s="293">
        <v>429</v>
      </c>
      <c r="G82" s="305">
        <v>429</v>
      </c>
      <c r="H82" s="205"/>
    </row>
    <row r="83" spans="1:8" ht="17.25" customHeight="1">
      <c r="A83" s="165" t="s">
        <v>56</v>
      </c>
      <c r="B83" s="167" t="s">
        <v>134</v>
      </c>
      <c r="C83" s="117"/>
      <c r="D83" s="43"/>
      <c r="E83" s="117"/>
      <c r="F83" s="418">
        <f aca="true" t="shared" si="3" ref="F83:G86">F84</f>
        <v>4196.3</v>
      </c>
      <c r="G83" s="302">
        <f t="shared" si="3"/>
        <v>4598.9</v>
      </c>
      <c r="H83" s="205"/>
    </row>
    <row r="84" spans="1:8" ht="15.75" customHeight="1">
      <c r="A84" s="46" t="s">
        <v>60</v>
      </c>
      <c r="B84" s="97" t="s">
        <v>134</v>
      </c>
      <c r="C84" s="117" t="s">
        <v>138</v>
      </c>
      <c r="D84" s="43"/>
      <c r="E84" s="117"/>
      <c r="F84" s="293">
        <f t="shared" si="3"/>
        <v>4196.3</v>
      </c>
      <c r="G84" s="303">
        <f t="shared" si="3"/>
        <v>4598.9</v>
      </c>
      <c r="H84" s="205"/>
    </row>
    <row r="85" spans="1:8" ht="15" customHeight="1">
      <c r="A85" s="47" t="s">
        <v>37</v>
      </c>
      <c r="B85" s="97" t="s">
        <v>134</v>
      </c>
      <c r="C85" s="117" t="s">
        <v>138</v>
      </c>
      <c r="D85" s="43" t="s">
        <v>285</v>
      </c>
      <c r="E85" s="117"/>
      <c r="F85" s="295">
        <f t="shared" si="3"/>
        <v>4196.3</v>
      </c>
      <c r="G85" s="303">
        <f t="shared" si="3"/>
        <v>4598.9</v>
      </c>
      <c r="H85" s="205"/>
    </row>
    <row r="86" spans="1:8" ht="26.25" customHeight="1">
      <c r="A86" s="46" t="s">
        <v>61</v>
      </c>
      <c r="B86" s="97" t="s">
        <v>134</v>
      </c>
      <c r="C86" s="117" t="s">
        <v>138</v>
      </c>
      <c r="D86" s="43" t="s">
        <v>299</v>
      </c>
      <c r="E86" s="118"/>
      <c r="F86" s="295">
        <f t="shared" si="3"/>
        <v>4196.3</v>
      </c>
      <c r="G86" s="303">
        <f t="shared" si="3"/>
        <v>4598.9</v>
      </c>
      <c r="H86" s="205"/>
    </row>
    <row r="87" spans="1:8" ht="18" customHeight="1">
      <c r="A87" s="81" t="s">
        <v>197</v>
      </c>
      <c r="B87" s="97" t="s">
        <v>134</v>
      </c>
      <c r="C87" s="117" t="s">
        <v>138</v>
      </c>
      <c r="D87" s="43" t="s">
        <v>299</v>
      </c>
      <c r="E87" s="118" t="s">
        <v>185</v>
      </c>
      <c r="F87" s="329">
        <v>4196.3</v>
      </c>
      <c r="G87" s="410">
        <v>4598.9</v>
      </c>
      <c r="H87" s="205"/>
    </row>
    <row r="88" spans="1:8" ht="18" customHeight="1">
      <c r="A88" s="165" t="s">
        <v>62</v>
      </c>
      <c r="B88" s="167" t="s">
        <v>138</v>
      </c>
      <c r="C88" s="117"/>
      <c r="D88" s="43"/>
      <c r="E88" s="117"/>
      <c r="F88" s="292">
        <f>F93+F98+F89</f>
        <v>3282.4</v>
      </c>
      <c r="G88" s="302">
        <f>G93+G98+G89</f>
        <v>3378.3999999999996</v>
      </c>
      <c r="H88" s="205"/>
    </row>
    <row r="89" spans="1:8" ht="18" customHeight="1">
      <c r="A89" s="46" t="s">
        <v>547</v>
      </c>
      <c r="B89" s="97" t="s">
        <v>138</v>
      </c>
      <c r="C89" s="117" t="s">
        <v>131</v>
      </c>
      <c r="D89" s="43"/>
      <c r="E89" s="117"/>
      <c r="F89" s="293">
        <f aca="true" t="shared" si="4" ref="F89:G91">F90</f>
        <v>33.6</v>
      </c>
      <c r="G89" s="303">
        <f t="shared" si="4"/>
        <v>0</v>
      </c>
      <c r="H89" s="205"/>
    </row>
    <row r="90" spans="1:8" ht="42.75" customHeight="1">
      <c r="A90" s="411" t="s">
        <v>546</v>
      </c>
      <c r="B90" s="97" t="s">
        <v>138</v>
      </c>
      <c r="C90" s="117" t="s">
        <v>131</v>
      </c>
      <c r="D90" s="43" t="s">
        <v>545</v>
      </c>
      <c r="E90" s="117"/>
      <c r="F90" s="293">
        <f t="shared" si="4"/>
        <v>33.6</v>
      </c>
      <c r="G90" s="303">
        <f t="shared" si="4"/>
        <v>0</v>
      </c>
      <c r="H90" s="205"/>
    </row>
    <row r="91" spans="1:8" ht="30.75" customHeight="1">
      <c r="A91" s="46" t="s">
        <v>548</v>
      </c>
      <c r="B91" s="97" t="s">
        <v>138</v>
      </c>
      <c r="C91" s="117" t="s">
        <v>131</v>
      </c>
      <c r="D91" s="43" t="s">
        <v>544</v>
      </c>
      <c r="E91" s="117"/>
      <c r="F91" s="293">
        <f t="shared" si="4"/>
        <v>33.6</v>
      </c>
      <c r="G91" s="303">
        <f t="shared" si="4"/>
        <v>0</v>
      </c>
      <c r="H91" s="205"/>
    </row>
    <row r="92" spans="1:8" ht="18" customHeight="1">
      <c r="A92" s="46" t="s">
        <v>86</v>
      </c>
      <c r="B92" s="97" t="s">
        <v>138</v>
      </c>
      <c r="C92" s="117" t="s">
        <v>131</v>
      </c>
      <c r="D92" s="43" t="s">
        <v>544</v>
      </c>
      <c r="E92" s="117" t="s">
        <v>89</v>
      </c>
      <c r="F92" s="293">
        <v>33.6</v>
      </c>
      <c r="G92" s="303">
        <v>0</v>
      </c>
      <c r="H92" s="205"/>
    </row>
    <row r="93" spans="1:8" ht="26.25" customHeight="1">
      <c r="A93" s="46" t="s">
        <v>63</v>
      </c>
      <c r="B93" s="97" t="s">
        <v>138</v>
      </c>
      <c r="C93" s="97" t="s">
        <v>319</v>
      </c>
      <c r="D93" s="43"/>
      <c r="E93" s="117"/>
      <c r="F93" s="293">
        <f>F94</f>
        <v>2852.2000000000003</v>
      </c>
      <c r="G93" s="303">
        <f>G94</f>
        <v>2965.8999999999996</v>
      </c>
      <c r="H93" s="205"/>
    </row>
    <row r="94" spans="1:8" ht="45" customHeight="1">
      <c r="A94" s="411" t="s">
        <v>546</v>
      </c>
      <c r="B94" s="97" t="s">
        <v>138</v>
      </c>
      <c r="C94" s="97" t="s">
        <v>319</v>
      </c>
      <c r="D94" s="43" t="s">
        <v>551</v>
      </c>
      <c r="E94" s="119"/>
      <c r="F94" s="293">
        <f>F95</f>
        <v>2852.2000000000003</v>
      </c>
      <c r="G94" s="303">
        <f>G95</f>
        <v>2965.8999999999996</v>
      </c>
      <c r="H94" s="205"/>
    </row>
    <row r="95" spans="1:8" ht="30">
      <c r="A95" s="46" t="s">
        <v>340</v>
      </c>
      <c r="B95" s="43" t="s">
        <v>138</v>
      </c>
      <c r="C95" s="97" t="s">
        <v>319</v>
      </c>
      <c r="D95" s="43" t="s">
        <v>338</v>
      </c>
      <c r="E95" s="119"/>
      <c r="F95" s="293">
        <f>F96+F97</f>
        <v>2852.2000000000003</v>
      </c>
      <c r="G95" s="303">
        <f>G96+G97</f>
        <v>2965.8999999999996</v>
      </c>
      <c r="H95" s="205"/>
    </row>
    <row r="96" spans="1:8" ht="43.5" customHeight="1">
      <c r="A96" s="44" t="s">
        <v>85</v>
      </c>
      <c r="B96" s="43" t="s">
        <v>138</v>
      </c>
      <c r="C96" s="97" t="s">
        <v>319</v>
      </c>
      <c r="D96" s="43" t="s">
        <v>338</v>
      </c>
      <c r="E96" s="118" t="s">
        <v>88</v>
      </c>
      <c r="F96" s="419">
        <v>2835.8</v>
      </c>
      <c r="G96" s="322">
        <v>2949.2</v>
      </c>
      <c r="H96" s="205"/>
    </row>
    <row r="97" spans="1:8" ht="15.75" customHeight="1">
      <c r="A97" s="46" t="s">
        <v>86</v>
      </c>
      <c r="B97" s="43" t="s">
        <v>138</v>
      </c>
      <c r="C97" s="97" t="s">
        <v>319</v>
      </c>
      <c r="D97" s="43" t="s">
        <v>338</v>
      </c>
      <c r="E97" s="118" t="s">
        <v>89</v>
      </c>
      <c r="F97" s="293">
        <v>16.4</v>
      </c>
      <c r="G97" s="303">
        <v>16.7</v>
      </c>
      <c r="H97" s="205"/>
    </row>
    <row r="98" spans="1:8" ht="27.75" customHeight="1">
      <c r="A98" s="46" t="s">
        <v>356</v>
      </c>
      <c r="B98" s="43" t="s">
        <v>138</v>
      </c>
      <c r="C98" s="118" t="s">
        <v>186</v>
      </c>
      <c r="D98" s="43"/>
      <c r="E98" s="118"/>
      <c r="F98" s="293">
        <f>F99</f>
        <v>396.6</v>
      </c>
      <c r="G98" s="303">
        <f>G99</f>
        <v>412.5</v>
      </c>
      <c r="H98" s="205"/>
    </row>
    <row r="99" spans="1:8" ht="27.75" customHeight="1">
      <c r="A99" s="84" t="s">
        <v>375</v>
      </c>
      <c r="B99" s="43" t="s">
        <v>138</v>
      </c>
      <c r="C99" s="118" t="s">
        <v>186</v>
      </c>
      <c r="D99" s="128" t="s">
        <v>494</v>
      </c>
      <c r="E99" s="118"/>
      <c r="F99" s="293">
        <f>F100</f>
        <v>396.6</v>
      </c>
      <c r="G99" s="303">
        <f>G100</f>
        <v>412.5</v>
      </c>
      <c r="H99" s="205"/>
    </row>
    <row r="100" spans="1:8" ht="45.75" customHeight="1">
      <c r="A100" s="44" t="s">
        <v>357</v>
      </c>
      <c r="B100" s="43" t="s">
        <v>138</v>
      </c>
      <c r="C100" s="265">
        <v>14</v>
      </c>
      <c r="D100" s="128" t="s">
        <v>494</v>
      </c>
      <c r="E100" s="47">
        <v>100</v>
      </c>
      <c r="F100" s="293">
        <v>396.6</v>
      </c>
      <c r="G100" s="303">
        <v>412.5</v>
      </c>
      <c r="H100" s="205"/>
    </row>
    <row r="101" spans="1:8" ht="15.75" customHeight="1">
      <c r="A101" s="165" t="s">
        <v>194</v>
      </c>
      <c r="B101" s="166" t="s">
        <v>136</v>
      </c>
      <c r="C101" s="118"/>
      <c r="D101" s="43"/>
      <c r="E101" s="118"/>
      <c r="F101" s="292">
        <f>F102+F114+F106+F110</f>
        <v>42117.6</v>
      </c>
      <c r="G101" s="302">
        <f>G102+G114+G106+G110</f>
        <v>43301.1</v>
      </c>
      <c r="H101" s="205"/>
    </row>
    <row r="102" spans="1:8" ht="15.75" customHeight="1">
      <c r="A102" s="46" t="s">
        <v>93</v>
      </c>
      <c r="B102" s="43" t="s">
        <v>136</v>
      </c>
      <c r="C102" s="118" t="s">
        <v>140</v>
      </c>
      <c r="D102" s="43"/>
      <c r="E102" s="118"/>
      <c r="F102" s="293">
        <f aca="true" t="shared" si="5" ref="F102:G104">F103</f>
        <v>3502.6</v>
      </c>
      <c r="G102" s="303">
        <f t="shared" si="5"/>
        <v>3502.6</v>
      </c>
      <c r="H102" s="205"/>
    </row>
    <row r="103" spans="1:8" ht="28.5" customHeight="1">
      <c r="A103" s="81" t="s">
        <v>334</v>
      </c>
      <c r="B103" s="43" t="s">
        <v>136</v>
      </c>
      <c r="C103" s="118" t="s">
        <v>140</v>
      </c>
      <c r="D103" s="43" t="s">
        <v>364</v>
      </c>
      <c r="E103" s="118"/>
      <c r="F103" s="293">
        <f t="shared" si="5"/>
        <v>3502.6</v>
      </c>
      <c r="G103" s="303">
        <f t="shared" si="5"/>
        <v>3502.6</v>
      </c>
      <c r="H103" s="205"/>
    </row>
    <row r="104" spans="1:8" ht="60">
      <c r="A104" s="46" t="s">
        <v>335</v>
      </c>
      <c r="B104" s="43" t="s">
        <v>136</v>
      </c>
      <c r="C104" s="118" t="s">
        <v>140</v>
      </c>
      <c r="D104" s="99">
        <v>1420925360</v>
      </c>
      <c r="E104" s="120"/>
      <c r="F104" s="293">
        <f t="shared" si="5"/>
        <v>3502.6</v>
      </c>
      <c r="G104" s="303">
        <f t="shared" si="5"/>
        <v>3502.6</v>
      </c>
      <c r="H104" s="205"/>
    </row>
    <row r="105" spans="1:8" ht="17.25" customHeight="1">
      <c r="A105" s="46" t="s">
        <v>86</v>
      </c>
      <c r="B105" s="43" t="s">
        <v>136</v>
      </c>
      <c r="C105" s="118" t="s">
        <v>140</v>
      </c>
      <c r="D105" s="99">
        <v>1420925360</v>
      </c>
      <c r="E105" s="121" t="s">
        <v>89</v>
      </c>
      <c r="F105" s="419">
        <v>3502.6</v>
      </c>
      <c r="G105" s="322">
        <v>3502.6</v>
      </c>
      <c r="H105" s="205"/>
    </row>
    <row r="106" spans="1:8" ht="17.25" customHeight="1">
      <c r="A106" s="46" t="s">
        <v>400</v>
      </c>
      <c r="B106" s="43" t="s">
        <v>136</v>
      </c>
      <c r="C106" s="118" t="s">
        <v>137</v>
      </c>
      <c r="D106" s="99"/>
      <c r="E106" s="121"/>
      <c r="F106" s="293">
        <f aca="true" t="shared" si="6" ref="F106:G108">F107</f>
        <v>192.3</v>
      </c>
      <c r="G106" s="303">
        <f t="shared" si="6"/>
        <v>192.3</v>
      </c>
      <c r="H106" s="205"/>
    </row>
    <row r="107" spans="1:8" ht="17.25" customHeight="1">
      <c r="A107" s="81" t="s">
        <v>37</v>
      </c>
      <c r="B107" s="43" t="s">
        <v>136</v>
      </c>
      <c r="C107" s="118" t="s">
        <v>137</v>
      </c>
      <c r="D107" s="99">
        <v>9900000000</v>
      </c>
      <c r="E107" s="121"/>
      <c r="F107" s="293">
        <f t="shared" si="6"/>
        <v>192.3</v>
      </c>
      <c r="G107" s="303">
        <f t="shared" si="6"/>
        <v>192.3</v>
      </c>
      <c r="H107" s="205"/>
    </row>
    <row r="108" spans="1:8" ht="17.25" customHeight="1">
      <c r="A108" s="46" t="s">
        <v>399</v>
      </c>
      <c r="B108" s="43" t="s">
        <v>136</v>
      </c>
      <c r="C108" s="118" t="s">
        <v>137</v>
      </c>
      <c r="D108" s="99">
        <v>9900090430</v>
      </c>
      <c r="E108" s="121"/>
      <c r="F108" s="293">
        <f t="shared" si="6"/>
        <v>192.3</v>
      </c>
      <c r="G108" s="303">
        <f t="shared" si="6"/>
        <v>192.3</v>
      </c>
      <c r="H108" s="205"/>
    </row>
    <row r="109" spans="1:8" ht="15" customHeight="1">
      <c r="A109" s="46" t="s">
        <v>86</v>
      </c>
      <c r="B109" s="43" t="s">
        <v>136</v>
      </c>
      <c r="C109" s="118" t="s">
        <v>137</v>
      </c>
      <c r="D109" s="99">
        <v>9900090430</v>
      </c>
      <c r="E109" s="121" t="s">
        <v>89</v>
      </c>
      <c r="F109" s="293">
        <v>192.3</v>
      </c>
      <c r="G109" s="303">
        <v>192.3</v>
      </c>
      <c r="H109" s="205"/>
    </row>
    <row r="110" spans="1:8" ht="17.25" customHeight="1" hidden="1">
      <c r="A110" s="46" t="s">
        <v>484</v>
      </c>
      <c r="B110" s="43" t="s">
        <v>136</v>
      </c>
      <c r="C110" s="118" t="s">
        <v>135</v>
      </c>
      <c r="D110" s="99"/>
      <c r="E110" s="121"/>
      <c r="F110" s="293">
        <f aca="true" t="shared" si="7" ref="F110:G112">F111</f>
        <v>0</v>
      </c>
      <c r="G110" s="308">
        <f t="shared" si="7"/>
        <v>0</v>
      </c>
      <c r="H110" s="205"/>
    </row>
    <row r="111" spans="1:8" ht="17.25" customHeight="1" hidden="1">
      <c r="A111" s="46" t="s">
        <v>37</v>
      </c>
      <c r="B111" s="43" t="s">
        <v>136</v>
      </c>
      <c r="C111" s="118" t="s">
        <v>135</v>
      </c>
      <c r="D111" s="99">
        <v>9900000000</v>
      </c>
      <c r="E111" s="121"/>
      <c r="F111" s="293">
        <f t="shared" si="7"/>
        <v>0</v>
      </c>
      <c r="G111" s="308">
        <f t="shared" si="7"/>
        <v>0</v>
      </c>
      <c r="H111" s="205"/>
    </row>
    <row r="112" spans="1:8" ht="27.75" customHeight="1" hidden="1">
      <c r="A112" s="46" t="s">
        <v>485</v>
      </c>
      <c r="B112" s="43" t="s">
        <v>136</v>
      </c>
      <c r="C112" s="118" t="s">
        <v>135</v>
      </c>
      <c r="D112" s="99">
        <v>9900003180</v>
      </c>
      <c r="E112" s="121"/>
      <c r="F112" s="293">
        <f t="shared" si="7"/>
        <v>0</v>
      </c>
      <c r="G112" s="308">
        <f t="shared" si="7"/>
        <v>0</v>
      </c>
      <c r="H112" s="205"/>
    </row>
    <row r="113" spans="1:8" ht="15" hidden="1">
      <c r="A113" s="46" t="s">
        <v>87</v>
      </c>
      <c r="B113" s="43" t="s">
        <v>136</v>
      </c>
      <c r="C113" s="118" t="s">
        <v>135</v>
      </c>
      <c r="D113" s="99">
        <v>9900003180</v>
      </c>
      <c r="E113" s="121" t="s">
        <v>90</v>
      </c>
      <c r="F113" s="293">
        <v>0</v>
      </c>
      <c r="G113" s="308">
        <v>0</v>
      </c>
      <c r="H113" s="205"/>
    </row>
    <row r="114" spans="1:8" ht="17.25" customHeight="1">
      <c r="A114" s="46" t="s">
        <v>94</v>
      </c>
      <c r="B114" s="43" t="s">
        <v>136</v>
      </c>
      <c r="C114" s="118" t="s">
        <v>131</v>
      </c>
      <c r="D114" s="70"/>
      <c r="E114" s="71"/>
      <c r="F114" s="296">
        <f aca="true" t="shared" si="8" ref="F114:G116">F115</f>
        <v>38422.7</v>
      </c>
      <c r="G114" s="305">
        <f t="shared" si="8"/>
        <v>39606.2</v>
      </c>
      <c r="H114" s="205"/>
    </row>
    <row r="115" spans="1:8" ht="17.25" customHeight="1">
      <c r="A115" s="81" t="s">
        <v>262</v>
      </c>
      <c r="B115" s="43" t="s">
        <v>136</v>
      </c>
      <c r="C115" s="118" t="s">
        <v>131</v>
      </c>
      <c r="D115" s="43" t="s">
        <v>397</v>
      </c>
      <c r="E115" s="71"/>
      <c r="F115" s="296">
        <f t="shared" si="8"/>
        <v>38422.7</v>
      </c>
      <c r="G115" s="308">
        <f t="shared" si="8"/>
        <v>39606.2</v>
      </c>
      <c r="H115" s="205"/>
    </row>
    <row r="116" spans="1:8" ht="26.25" customHeight="1">
      <c r="A116" s="46" t="s">
        <v>325</v>
      </c>
      <c r="B116" s="43" t="s">
        <v>136</v>
      </c>
      <c r="C116" s="118" t="s">
        <v>131</v>
      </c>
      <c r="D116" s="70" t="s">
        <v>398</v>
      </c>
      <c r="E116" s="71"/>
      <c r="F116" s="296">
        <f t="shared" si="8"/>
        <v>38422.7</v>
      </c>
      <c r="G116" s="308">
        <f t="shared" si="8"/>
        <v>39606.2</v>
      </c>
      <c r="H116" s="205"/>
    </row>
    <row r="117" spans="1:8" ht="17.25" customHeight="1">
      <c r="A117" s="46" t="s">
        <v>86</v>
      </c>
      <c r="B117" s="43" t="s">
        <v>136</v>
      </c>
      <c r="C117" s="118" t="s">
        <v>131</v>
      </c>
      <c r="D117" s="70" t="s">
        <v>398</v>
      </c>
      <c r="E117" s="70">
        <v>200</v>
      </c>
      <c r="F117" s="296">
        <v>38422.7</v>
      </c>
      <c r="G117" s="308">
        <v>39606.2</v>
      </c>
      <c r="H117" s="205"/>
    </row>
    <row r="118" spans="1:8" ht="21.75" customHeight="1">
      <c r="A118" s="165" t="s">
        <v>198</v>
      </c>
      <c r="B118" s="167" t="s">
        <v>140</v>
      </c>
      <c r="C118" s="118"/>
      <c r="D118" s="43"/>
      <c r="E118" s="119"/>
      <c r="F118" s="297">
        <f>F119+F125</f>
        <v>1803</v>
      </c>
      <c r="G118" s="420">
        <f>G119+G125</f>
        <v>1803</v>
      </c>
      <c r="H118" s="205"/>
    </row>
    <row r="119" spans="1:8" ht="18.75" customHeight="1">
      <c r="A119" s="73" t="s">
        <v>95</v>
      </c>
      <c r="B119" s="43" t="s">
        <v>140</v>
      </c>
      <c r="C119" s="118" t="s">
        <v>132</v>
      </c>
      <c r="D119" s="71"/>
      <c r="E119" s="71"/>
      <c r="F119" s="296">
        <f>F120+F123</f>
        <v>1624</v>
      </c>
      <c r="G119" s="308">
        <f>G120+G123</f>
        <v>1624</v>
      </c>
      <c r="H119" s="205"/>
    </row>
    <row r="120" spans="1:8" ht="27" customHeight="1">
      <c r="A120" s="191" t="s">
        <v>378</v>
      </c>
      <c r="B120" s="195" t="s">
        <v>140</v>
      </c>
      <c r="C120" s="118" t="s">
        <v>132</v>
      </c>
      <c r="D120" s="194" t="s">
        <v>384</v>
      </c>
      <c r="E120" s="196"/>
      <c r="F120" s="296">
        <f>F121</f>
        <v>1624</v>
      </c>
      <c r="G120" s="308">
        <f>G121</f>
        <v>1624</v>
      </c>
      <c r="H120" s="205"/>
    </row>
    <row r="121" spans="1:8" ht="27" customHeight="1">
      <c r="A121" s="191" t="s">
        <v>379</v>
      </c>
      <c r="B121" s="195" t="s">
        <v>140</v>
      </c>
      <c r="C121" s="118" t="s">
        <v>132</v>
      </c>
      <c r="D121" s="72" t="s">
        <v>337</v>
      </c>
      <c r="E121" s="196"/>
      <c r="F121" s="296">
        <f>F122</f>
        <v>1624</v>
      </c>
      <c r="G121" s="308">
        <f>G122</f>
        <v>1624</v>
      </c>
      <c r="H121" s="205"/>
    </row>
    <row r="122" spans="1:8" ht="28.5" customHeight="1">
      <c r="A122" s="73" t="s">
        <v>385</v>
      </c>
      <c r="B122" s="43" t="s">
        <v>140</v>
      </c>
      <c r="C122" s="118" t="s">
        <v>132</v>
      </c>
      <c r="D122" s="72" t="s">
        <v>337</v>
      </c>
      <c r="E122" s="71">
        <v>600</v>
      </c>
      <c r="F122" s="296">
        <v>1624</v>
      </c>
      <c r="G122" s="308">
        <v>1624</v>
      </c>
      <c r="H122" s="205"/>
    </row>
    <row r="123" spans="1:8" ht="20.25" customHeight="1" hidden="1">
      <c r="A123" s="191" t="s">
        <v>19</v>
      </c>
      <c r="B123" s="43" t="s">
        <v>140</v>
      </c>
      <c r="C123" s="118" t="s">
        <v>132</v>
      </c>
      <c r="D123" s="72" t="s">
        <v>264</v>
      </c>
      <c r="E123" s="71"/>
      <c r="F123" s="296">
        <f>F124</f>
        <v>0</v>
      </c>
      <c r="G123" s="308">
        <f>G124</f>
        <v>0</v>
      </c>
      <c r="H123" s="205"/>
    </row>
    <row r="124" spans="1:8" ht="19.5" customHeight="1" hidden="1">
      <c r="A124" s="46" t="s">
        <v>86</v>
      </c>
      <c r="B124" s="43" t="s">
        <v>140</v>
      </c>
      <c r="C124" s="118" t="s">
        <v>132</v>
      </c>
      <c r="D124" s="72" t="s">
        <v>264</v>
      </c>
      <c r="E124" s="71">
        <v>200</v>
      </c>
      <c r="F124" s="296">
        <v>0</v>
      </c>
      <c r="G124" s="305">
        <v>0</v>
      </c>
      <c r="H124" s="205"/>
    </row>
    <row r="125" spans="1:8" ht="19.5" customHeight="1">
      <c r="A125" s="73" t="s">
        <v>237</v>
      </c>
      <c r="B125" s="43" t="s">
        <v>140</v>
      </c>
      <c r="C125" s="118" t="s">
        <v>138</v>
      </c>
      <c r="D125" s="72"/>
      <c r="E125" s="71"/>
      <c r="F125" s="296">
        <f>F128+F126</f>
        <v>179</v>
      </c>
      <c r="G125" s="308">
        <f>G128+G126</f>
        <v>179</v>
      </c>
      <c r="H125" s="205"/>
    </row>
    <row r="126" spans="1:8" ht="29.25" customHeight="1">
      <c r="A126" s="413" t="s">
        <v>265</v>
      </c>
      <c r="B126" s="43" t="s">
        <v>140</v>
      </c>
      <c r="C126" s="118" t="s">
        <v>138</v>
      </c>
      <c r="D126" s="72" t="s">
        <v>263</v>
      </c>
      <c r="E126" s="71"/>
      <c r="F126" s="296">
        <f>F127</f>
        <v>179</v>
      </c>
      <c r="G126" s="322">
        <f>G127</f>
        <v>179</v>
      </c>
      <c r="H126" s="205"/>
    </row>
    <row r="127" spans="1:8" ht="22.5" customHeight="1">
      <c r="A127" s="46" t="s">
        <v>86</v>
      </c>
      <c r="B127" s="43" t="s">
        <v>140</v>
      </c>
      <c r="C127" s="118" t="s">
        <v>138</v>
      </c>
      <c r="D127" s="72" t="s">
        <v>263</v>
      </c>
      <c r="E127" s="71">
        <v>200</v>
      </c>
      <c r="F127" s="296">
        <v>179</v>
      </c>
      <c r="G127" s="303">
        <v>179</v>
      </c>
      <c r="H127" s="205"/>
    </row>
    <row r="128" spans="1:8" ht="20.25" customHeight="1" hidden="1">
      <c r="A128" s="421" t="s">
        <v>531</v>
      </c>
      <c r="B128" s="43" t="s">
        <v>140</v>
      </c>
      <c r="C128" s="118" t="s">
        <v>138</v>
      </c>
      <c r="D128" s="72" t="s">
        <v>486</v>
      </c>
      <c r="E128" s="71"/>
      <c r="F128" s="296">
        <f>F129</f>
        <v>0</v>
      </c>
      <c r="G128" s="322">
        <f>G129</f>
        <v>0</v>
      </c>
      <c r="H128" s="205"/>
    </row>
    <row r="129" spans="1:8" ht="18.75" customHeight="1" hidden="1">
      <c r="A129" s="46" t="s">
        <v>86</v>
      </c>
      <c r="B129" s="43" t="s">
        <v>140</v>
      </c>
      <c r="C129" s="118" t="s">
        <v>138</v>
      </c>
      <c r="D129" s="72" t="s">
        <v>486</v>
      </c>
      <c r="E129" s="71">
        <v>200</v>
      </c>
      <c r="F129" s="296">
        <v>0</v>
      </c>
      <c r="G129" s="303">
        <v>0</v>
      </c>
      <c r="H129" s="205"/>
    </row>
    <row r="130" spans="1:8" ht="18.75" customHeight="1">
      <c r="A130" s="197" t="s">
        <v>381</v>
      </c>
      <c r="B130" s="168" t="s">
        <v>137</v>
      </c>
      <c r="C130" s="121"/>
      <c r="D130" s="43"/>
      <c r="E130" s="121"/>
      <c r="F130" s="297">
        <f aca="true" t="shared" si="9" ref="F130:G133">F131</f>
        <v>1901</v>
      </c>
      <c r="G130" s="302">
        <f t="shared" si="9"/>
        <v>1901</v>
      </c>
      <c r="H130" s="205"/>
    </row>
    <row r="131" spans="1:8" ht="20.25" customHeight="1">
      <c r="A131" s="191" t="s">
        <v>382</v>
      </c>
      <c r="B131" s="100" t="s">
        <v>137</v>
      </c>
      <c r="C131" s="121" t="s">
        <v>138</v>
      </c>
      <c r="D131" s="43" t="s">
        <v>386</v>
      </c>
      <c r="E131" s="121"/>
      <c r="F131" s="295">
        <f t="shared" si="9"/>
        <v>1901</v>
      </c>
      <c r="G131" s="303">
        <f t="shared" si="9"/>
        <v>1901</v>
      </c>
      <c r="H131" s="205"/>
    </row>
    <row r="132" spans="1:8" ht="30">
      <c r="A132" s="191" t="s">
        <v>261</v>
      </c>
      <c r="B132" s="100" t="s">
        <v>137</v>
      </c>
      <c r="C132" s="121" t="s">
        <v>138</v>
      </c>
      <c r="D132" s="43" t="s">
        <v>388</v>
      </c>
      <c r="E132" s="121"/>
      <c r="F132" s="295">
        <f t="shared" si="9"/>
        <v>1901</v>
      </c>
      <c r="G132" s="303">
        <f t="shared" si="9"/>
        <v>1901</v>
      </c>
      <c r="H132" s="205"/>
    </row>
    <row r="133" spans="1:8" ht="15">
      <c r="A133" s="191" t="s">
        <v>380</v>
      </c>
      <c r="B133" s="100" t="s">
        <v>137</v>
      </c>
      <c r="C133" s="121" t="s">
        <v>138</v>
      </c>
      <c r="D133" s="43" t="s">
        <v>387</v>
      </c>
      <c r="E133" s="121"/>
      <c r="F133" s="295">
        <f t="shared" si="9"/>
        <v>1901</v>
      </c>
      <c r="G133" s="322">
        <f t="shared" si="9"/>
        <v>1901</v>
      </c>
      <c r="H133" s="205"/>
    </row>
    <row r="134" spans="1:8" ht="19.5" customHeight="1">
      <c r="A134" s="46" t="s">
        <v>86</v>
      </c>
      <c r="B134" s="100" t="s">
        <v>137</v>
      </c>
      <c r="C134" s="121" t="s">
        <v>138</v>
      </c>
      <c r="D134" s="43" t="s">
        <v>387</v>
      </c>
      <c r="E134" s="121" t="s">
        <v>89</v>
      </c>
      <c r="F134" s="419">
        <v>1901</v>
      </c>
      <c r="G134" s="303">
        <v>1901</v>
      </c>
      <c r="H134" s="205"/>
    </row>
    <row r="135" spans="1:8" ht="20.25" customHeight="1">
      <c r="A135" s="165" t="s">
        <v>114</v>
      </c>
      <c r="B135" s="166" t="s">
        <v>133</v>
      </c>
      <c r="C135" s="118"/>
      <c r="D135" s="43"/>
      <c r="E135" s="118"/>
      <c r="F135" s="292">
        <f>F136+F145+F164+F173+F158</f>
        <v>823724.2</v>
      </c>
      <c r="G135" s="302">
        <f>G136+G145+G164+G173+G158</f>
        <v>815899.4</v>
      </c>
      <c r="H135" s="205"/>
    </row>
    <row r="136" spans="1:8" ht="18" customHeight="1">
      <c r="A136" s="83" t="s">
        <v>115</v>
      </c>
      <c r="B136" s="96" t="s">
        <v>133</v>
      </c>
      <c r="C136" s="96" t="s">
        <v>132</v>
      </c>
      <c r="D136" s="43"/>
      <c r="E136" s="117"/>
      <c r="F136" s="293">
        <f>F137+F140</f>
        <v>177319.3</v>
      </c>
      <c r="G136" s="322">
        <f>G137+G140</f>
        <v>177319.3</v>
      </c>
      <c r="H136" s="205"/>
    </row>
    <row r="137" spans="1:8" ht="22.5" customHeight="1">
      <c r="A137" s="79" t="s">
        <v>559</v>
      </c>
      <c r="B137" s="96" t="s">
        <v>133</v>
      </c>
      <c r="C137" s="96" t="s">
        <v>132</v>
      </c>
      <c r="D137" s="96" t="s">
        <v>591</v>
      </c>
      <c r="E137" s="96"/>
      <c r="F137" s="293">
        <f>F138</f>
        <v>64110.1</v>
      </c>
      <c r="G137" s="303">
        <f>G138</f>
        <v>64110.1</v>
      </c>
      <c r="H137" s="205"/>
    </row>
    <row r="138" spans="1:8" ht="29.25" customHeight="1">
      <c r="A138" s="73" t="s">
        <v>98</v>
      </c>
      <c r="B138" s="96" t="s">
        <v>133</v>
      </c>
      <c r="C138" s="96" t="s">
        <v>132</v>
      </c>
      <c r="D138" s="96" t="s">
        <v>300</v>
      </c>
      <c r="E138" s="96"/>
      <c r="F138" s="293">
        <f>F139</f>
        <v>64110.1</v>
      </c>
      <c r="G138" s="303">
        <f>G139</f>
        <v>64110.1</v>
      </c>
      <c r="H138" s="205"/>
    </row>
    <row r="139" spans="1:8" ht="18.75" customHeight="1">
      <c r="A139" s="73" t="s">
        <v>97</v>
      </c>
      <c r="B139" s="96" t="s">
        <v>133</v>
      </c>
      <c r="C139" s="96" t="s">
        <v>132</v>
      </c>
      <c r="D139" s="96" t="s">
        <v>300</v>
      </c>
      <c r="E139" s="96" t="s">
        <v>92</v>
      </c>
      <c r="F139" s="322">
        <v>64110.1</v>
      </c>
      <c r="G139" s="322">
        <v>64110.1</v>
      </c>
      <c r="H139" s="205"/>
    </row>
    <row r="140" spans="1:8" ht="21" customHeight="1">
      <c r="A140" s="79" t="s">
        <v>301</v>
      </c>
      <c r="B140" s="96" t="s">
        <v>133</v>
      </c>
      <c r="C140" s="96" t="s">
        <v>132</v>
      </c>
      <c r="D140" s="96" t="s">
        <v>302</v>
      </c>
      <c r="E140" s="96"/>
      <c r="F140" s="293">
        <f>F141+F143</f>
        <v>113209.2</v>
      </c>
      <c r="G140" s="305">
        <f>G141+G143</f>
        <v>113209.2</v>
      </c>
      <c r="H140" s="205"/>
    </row>
    <row r="141" spans="1:8" ht="18" customHeight="1">
      <c r="A141" s="73" t="s">
        <v>343</v>
      </c>
      <c r="B141" s="96" t="s">
        <v>133</v>
      </c>
      <c r="C141" s="96" t="s">
        <v>132</v>
      </c>
      <c r="D141" s="96" t="s">
        <v>303</v>
      </c>
      <c r="E141" s="96"/>
      <c r="F141" s="293">
        <f>F142</f>
        <v>2599.7</v>
      </c>
      <c r="G141" s="305">
        <f>G142</f>
        <v>2599.7</v>
      </c>
      <c r="H141" s="205"/>
    </row>
    <row r="142" spans="1:8" ht="17.25" customHeight="1">
      <c r="A142" s="73" t="s">
        <v>97</v>
      </c>
      <c r="B142" s="96" t="s">
        <v>133</v>
      </c>
      <c r="C142" s="96" t="s">
        <v>132</v>
      </c>
      <c r="D142" s="96" t="s">
        <v>303</v>
      </c>
      <c r="E142" s="96" t="s">
        <v>92</v>
      </c>
      <c r="F142" s="322">
        <v>2599.7</v>
      </c>
      <c r="G142" s="322">
        <v>2599.7</v>
      </c>
      <c r="H142" s="205"/>
    </row>
    <row r="143" spans="1:9" ht="19.5" customHeight="1">
      <c r="A143" s="73" t="s">
        <v>344</v>
      </c>
      <c r="B143" s="96" t="s">
        <v>133</v>
      </c>
      <c r="C143" s="96" t="s">
        <v>132</v>
      </c>
      <c r="D143" s="96" t="s">
        <v>370</v>
      </c>
      <c r="E143" s="96"/>
      <c r="F143" s="293">
        <f>F144</f>
        <v>110609.5</v>
      </c>
      <c r="G143" s="303">
        <f>G144</f>
        <v>110609.5</v>
      </c>
      <c r="H143" s="205"/>
      <c r="I143" s="206"/>
    </row>
    <row r="144" spans="1:8" ht="30.75" customHeight="1">
      <c r="A144" s="73" t="s">
        <v>97</v>
      </c>
      <c r="B144" s="96" t="s">
        <v>133</v>
      </c>
      <c r="C144" s="96" t="s">
        <v>132</v>
      </c>
      <c r="D144" s="96" t="s">
        <v>370</v>
      </c>
      <c r="E144" s="96" t="s">
        <v>92</v>
      </c>
      <c r="F144" s="293">
        <v>110609.5</v>
      </c>
      <c r="G144" s="303">
        <v>110609.5</v>
      </c>
      <c r="H144" s="205"/>
    </row>
    <row r="145" spans="1:9" ht="19.5" customHeight="1">
      <c r="A145" s="46" t="s">
        <v>64</v>
      </c>
      <c r="B145" s="96" t="s">
        <v>133</v>
      </c>
      <c r="C145" s="96" t="s">
        <v>134</v>
      </c>
      <c r="D145" s="96"/>
      <c r="E145" s="96"/>
      <c r="F145" s="293">
        <f>F146+F151+F156</f>
        <v>532692.7</v>
      </c>
      <c r="G145" s="303">
        <f>G146+G151+G156</f>
        <v>524861.3</v>
      </c>
      <c r="H145" s="205"/>
      <c r="I145" s="206"/>
    </row>
    <row r="146" spans="1:8" ht="18" customHeight="1">
      <c r="A146" s="79" t="s">
        <v>560</v>
      </c>
      <c r="B146" s="96" t="s">
        <v>133</v>
      </c>
      <c r="C146" s="96" t="s">
        <v>134</v>
      </c>
      <c r="D146" s="96" t="s">
        <v>257</v>
      </c>
      <c r="E146" s="96"/>
      <c r="F146" s="295">
        <f>F147+F149</f>
        <v>319266.89999999997</v>
      </c>
      <c r="G146" s="303">
        <f>G147+G149</f>
        <v>311435.5</v>
      </c>
      <c r="H146" s="205"/>
    </row>
    <row r="147" spans="1:8" ht="30.75" customHeight="1">
      <c r="A147" s="73" t="s">
        <v>341</v>
      </c>
      <c r="B147" s="96" t="s">
        <v>133</v>
      </c>
      <c r="C147" s="96" t="s">
        <v>134</v>
      </c>
      <c r="D147" s="96" t="s">
        <v>487</v>
      </c>
      <c r="E147" s="96"/>
      <c r="F147" s="295">
        <f>F148</f>
        <v>30127.3</v>
      </c>
      <c r="G147" s="321">
        <f>G148</f>
        <v>38486.1</v>
      </c>
      <c r="H147" s="205"/>
    </row>
    <row r="148" spans="1:9" ht="30">
      <c r="A148" s="73" t="s">
        <v>97</v>
      </c>
      <c r="B148" s="96" t="s">
        <v>133</v>
      </c>
      <c r="C148" s="96" t="s">
        <v>134</v>
      </c>
      <c r="D148" s="96" t="s">
        <v>487</v>
      </c>
      <c r="E148" s="96" t="s">
        <v>92</v>
      </c>
      <c r="F148" s="322">
        <v>30127.3</v>
      </c>
      <c r="G148" s="322">
        <v>38486.1</v>
      </c>
      <c r="H148" s="336"/>
      <c r="I148" s="279"/>
    </row>
    <row r="149" spans="1:8" ht="30">
      <c r="A149" s="73" t="s">
        <v>342</v>
      </c>
      <c r="B149" s="96" t="s">
        <v>133</v>
      </c>
      <c r="C149" s="96" t="s">
        <v>134</v>
      </c>
      <c r="D149" s="96" t="s">
        <v>369</v>
      </c>
      <c r="E149" s="96"/>
      <c r="F149" s="293">
        <f>F150</f>
        <v>289139.6</v>
      </c>
      <c r="G149" s="321">
        <f>G150</f>
        <v>272949.4</v>
      </c>
      <c r="H149" s="205"/>
    </row>
    <row r="150" spans="1:8" ht="30">
      <c r="A150" s="73" t="s">
        <v>97</v>
      </c>
      <c r="B150" s="96" t="s">
        <v>133</v>
      </c>
      <c r="C150" s="96" t="s">
        <v>134</v>
      </c>
      <c r="D150" s="96" t="s">
        <v>369</v>
      </c>
      <c r="E150" s="96" t="s">
        <v>92</v>
      </c>
      <c r="F150" s="321">
        <v>289139.6</v>
      </c>
      <c r="G150" s="321">
        <v>272949.4</v>
      </c>
      <c r="H150" s="205"/>
    </row>
    <row r="151" spans="1:10" ht="29.25" customHeight="1">
      <c r="A151" s="73" t="s">
        <v>306</v>
      </c>
      <c r="B151" s="96" t="s">
        <v>133</v>
      </c>
      <c r="C151" s="96" t="s">
        <v>134</v>
      </c>
      <c r="D151" s="106" t="s">
        <v>304</v>
      </c>
      <c r="E151" s="96"/>
      <c r="F151" s="293">
        <f>F152+F154</f>
        <v>206642.7</v>
      </c>
      <c r="G151" s="321">
        <f>G152+G154</f>
        <v>206642.7</v>
      </c>
      <c r="H151" s="205"/>
      <c r="I151" s="205"/>
      <c r="J151" s="205"/>
    </row>
    <row r="152" spans="1:8" ht="17.25" customHeight="1">
      <c r="A152" s="73" t="s">
        <v>101</v>
      </c>
      <c r="B152" s="96" t="s">
        <v>133</v>
      </c>
      <c r="C152" s="96" t="s">
        <v>134</v>
      </c>
      <c r="D152" s="106" t="s">
        <v>305</v>
      </c>
      <c r="E152" s="96"/>
      <c r="F152" s="293">
        <f>F153</f>
        <v>183519.2</v>
      </c>
      <c r="G152" s="303">
        <f>G153</f>
        <v>183519.2</v>
      </c>
      <c r="H152" s="205"/>
    </row>
    <row r="153" spans="1:8" ht="30">
      <c r="A153" s="73" t="s">
        <v>97</v>
      </c>
      <c r="B153" s="96" t="s">
        <v>133</v>
      </c>
      <c r="C153" s="96" t="s">
        <v>134</v>
      </c>
      <c r="D153" s="106" t="s">
        <v>305</v>
      </c>
      <c r="E153" s="96" t="s">
        <v>92</v>
      </c>
      <c r="F153" s="322">
        <v>183519.2</v>
      </c>
      <c r="G153" s="322">
        <v>183519.2</v>
      </c>
      <c r="H153" s="205"/>
    </row>
    <row r="154" spans="1:8" ht="21.75" customHeight="1">
      <c r="A154" s="73" t="s">
        <v>374</v>
      </c>
      <c r="B154" s="96" t="s">
        <v>133</v>
      </c>
      <c r="C154" s="96" t="s">
        <v>134</v>
      </c>
      <c r="D154" s="106" t="s">
        <v>371</v>
      </c>
      <c r="E154" s="96"/>
      <c r="F154" s="321">
        <f>F155</f>
        <v>23123.5</v>
      </c>
      <c r="G154" s="303">
        <f>G155</f>
        <v>23123.5</v>
      </c>
      <c r="H154" s="205"/>
    </row>
    <row r="155" spans="1:8" ht="31.5" customHeight="1">
      <c r="A155" s="73" t="s">
        <v>97</v>
      </c>
      <c r="B155" s="96" t="s">
        <v>133</v>
      </c>
      <c r="C155" s="96" t="s">
        <v>134</v>
      </c>
      <c r="D155" s="106" t="s">
        <v>371</v>
      </c>
      <c r="E155" s="96" t="s">
        <v>92</v>
      </c>
      <c r="F155" s="322">
        <v>23123.5</v>
      </c>
      <c r="G155" s="322">
        <v>23123.5</v>
      </c>
      <c r="H155" s="205"/>
    </row>
    <row r="156" spans="1:8" ht="15">
      <c r="A156" s="73" t="s">
        <v>373</v>
      </c>
      <c r="B156" s="96" t="s">
        <v>133</v>
      </c>
      <c r="C156" s="96" t="s">
        <v>134</v>
      </c>
      <c r="D156" s="106" t="s">
        <v>372</v>
      </c>
      <c r="E156" s="96"/>
      <c r="F156" s="321">
        <f>F157</f>
        <v>6783.1</v>
      </c>
      <c r="G156" s="321">
        <f>G157</f>
        <v>6783.1</v>
      </c>
      <c r="H156" s="205"/>
    </row>
    <row r="157" spans="1:8" ht="30">
      <c r="A157" s="73" t="s">
        <v>97</v>
      </c>
      <c r="B157" s="96" t="s">
        <v>133</v>
      </c>
      <c r="C157" s="96" t="s">
        <v>134</v>
      </c>
      <c r="D157" s="106" t="s">
        <v>372</v>
      </c>
      <c r="E157" s="96" t="s">
        <v>92</v>
      </c>
      <c r="F157" s="322">
        <v>6783.1</v>
      </c>
      <c r="G157" s="322">
        <v>6783.1</v>
      </c>
      <c r="H157" s="205"/>
    </row>
    <row r="158" spans="1:8" ht="15">
      <c r="A158" s="73" t="s">
        <v>339</v>
      </c>
      <c r="B158" s="96" t="s">
        <v>133</v>
      </c>
      <c r="C158" s="96" t="s">
        <v>138</v>
      </c>
      <c r="D158" s="106"/>
      <c r="E158" s="96"/>
      <c r="F158" s="293">
        <f aca="true" t="shared" si="10" ref="F158:G160">F159</f>
        <v>50032.6</v>
      </c>
      <c r="G158" s="321">
        <f t="shared" si="10"/>
        <v>50032.6</v>
      </c>
      <c r="H158" s="205"/>
    </row>
    <row r="159" spans="1:8" ht="15">
      <c r="A159" s="80" t="s">
        <v>561</v>
      </c>
      <c r="B159" s="96" t="s">
        <v>133</v>
      </c>
      <c r="C159" s="96" t="s">
        <v>138</v>
      </c>
      <c r="D159" s="96" t="s">
        <v>307</v>
      </c>
      <c r="E159" s="96"/>
      <c r="F159" s="293">
        <f>F160+F162</f>
        <v>50032.6</v>
      </c>
      <c r="G159" s="303">
        <f>G160+G162</f>
        <v>50032.6</v>
      </c>
      <c r="H159" s="205"/>
    </row>
    <row r="160" spans="1:8" ht="26.25" customHeight="1">
      <c r="A160" s="80" t="s">
        <v>333</v>
      </c>
      <c r="B160" s="96" t="s">
        <v>133</v>
      </c>
      <c r="C160" s="96" t="s">
        <v>138</v>
      </c>
      <c r="D160" s="96" t="s">
        <v>308</v>
      </c>
      <c r="E160" s="96"/>
      <c r="F160" s="293">
        <f t="shared" si="10"/>
        <v>20361.1</v>
      </c>
      <c r="G160" s="303">
        <f t="shared" si="10"/>
        <v>20361.1</v>
      </c>
      <c r="H160" s="205"/>
    </row>
    <row r="161" spans="1:8" ht="30">
      <c r="A161" s="73" t="s">
        <v>97</v>
      </c>
      <c r="B161" s="96" t="s">
        <v>133</v>
      </c>
      <c r="C161" s="96" t="s">
        <v>138</v>
      </c>
      <c r="D161" s="96" t="s">
        <v>308</v>
      </c>
      <c r="E161" s="96" t="s">
        <v>92</v>
      </c>
      <c r="F161" s="419">
        <v>20361.1</v>
      </c>
      <c r="G161" s="322">
        <v>20361.1</v>
      </c>
      <c r="H161" s="205"/>
    </row>
    <row r="162" spans="1:8" ht="26.25" customHeight="1">
      <c r="A162" s="80" t="s">
        <v>100</v>
      </c>
      <c r="B162" s="96" t="s">
        <v>133</v>
      </c>
      <c r="C162" s="96" t="s">
        <v>138</v>
      </c>
      <c r="D162" s="96" t="s">
        <v>309</v>
      </c>
      <c r="E162" s="96"/>
      <c r="F162" s="293">
        <f>F163</f>
        <v>29671.5</v>
      </c>
      <c r="G162" s="303">
        <f>G163</f>
        <v>29671.5</v>
      </c>
      <c r="H162" s="205"/>
    </row>
    <row r="163" spans="1:8" ht="30">
      <c r="A163" s="73" t="s">
        <v>97</v>
      </c>
      <c r="B163" s="96" t="s">
        <v>133</v>
      </c>
      <c r="C163" s="96" t="s">
        <v>138</v>
      </c>
      <c r="D163" s="96" t="s">
        <v>309</v>
      </c>
      <c r="E163" s="96" t="s">
        <v>92</v>
      </c>
      <c r="F163" s="321">
        <v>29671.5</v>
      </c>
      <c r="G163" s="321">
        <v>29671.5</v>
      </c>
      <c r="H163" s="205"/>
    </row>
    <row r="164" spans="1:8" ht="17.25" customHeight="1">
      <c r="A164" s="74" t="s">
        <v>65</v>
      </c>
      <c r="B164" s="97" t="s">
        <v>133</v>
      </c>
      <c r="C164" s="97" t="s">
        <v>133</v>
      </c>
      <c r="D164" s="43"/>
      <c r="E164" s="96"/>
      <c r="F164" s="293">
        <f>F165+F167+F169+F171</f>
        <v>6161.1</v>
      </c>
      <c r="G164" s="322">
        <f>G165+G167+G169+G171</f>
        <v>6162.700000000001</v>
      </c>
      <c r="H164" s="205"/>
    </row>
    <row r="165" spans="1:8" ht="28.5" customHeight="1">
      <c r="A165" s="84" t="s">
        <v>10</v>
      </c>
      <c r="B165" s="97" t="s">
        <v>133</v>
      </c>
      <c r="C165" s="97" t="s">
        <v>133</v>
      </c>
      <c r="D165" s="43" t="s">
        <v>500</v>
      </c>
      <c r="E165" s="96"/>
      <c r="F165" s="293">
        <v>100</v>
      </c>
      <c r="G165" s="322">
        <v>100</v>
      </c>
      <c r="H165" s="205"/>
    </row>
    <row r="166" spans="1:8" ht="19.5" customHeight="1">
      <c r="A166" s="73" t="s">
        <v>86</v>
      </c>
      <c r="B166" s="96" t="s">
        <v>133</v>
      </c>
      <c r="C166" s="96" t="s">
        <v>133</v>
      </c>
      <c r="D166" s="43" t="s">
        <v>500</v>
      </c>
      <c r="E166" s="96" t="s">
        <v>89</v>
      </c>
      <c r="F166" s="293">
        <v>100</v>
      </c>
      <c r="G166" s="322">
        <v>100</v>
      </c>
      <c r="H166" s="205"/>
    </row>
    <row r="167" spans="1:8" ht="18.75" customHeight="1">
      <c r="A167" s="84" t="s">
        <v>184</v>
      </c>
      <c r="B167" s="97" t="s">
        <v>133</v>
      </c>
      <c r="C167" s="97" t="s">
        <v>133</v>
      </c>
      <c r="D167" s="43" t="s">
        <v>497</v>
      </c>
      <c r="E167" s="96"/>
      <c r="F167" s="293">
        <f>F168</f>
        <v>548.6</v>
      </c>
      <c r="G167" s="303">
        <f>G168</f>
        <v>548.6</v>
      </c>
      <c r="H167" s="205"/>
    </row>
    <row r="168" spans="1:8" ht="18" customHeight="1">
      <c r="A168" s="73" t="s">
        <v>86</v>
      </c>
      <c r="B168" s="96" t="s">
        <v>133</v>
      </c>
      <c r="C168" s="96" t="s">
        <v>133</v>
      </c>
      <c r="D168" s="43" t="s">
        <v>497</v>
      </c>
      <c r="E168" s="96" t="s">
        <v>89</v>
      </c>
      <c r="F168" s="293">
        <v>548.6</v>
      </c>
      <c r="G168" s="303">
        <v>548.6</v>
      </c>
      <c r="H168" s="205"/>
    </row>
    <row r="169" spans="1:8" ht="20.25" customHeight="1">
      <c r="A169" s="415" t="s">
        <v>389</v>
      </c>
      <c r="B169" s="43" t="s">
        <v>133</v>
      </c>
      <c r="C169" s="43" t="s">
        <v>133</v>
      </c>
      <c r="D169" s="43" t="s">
        <v>498</v>
      </c>
      <c r="E169" s="96"/>
      <c r="F169" s="293">
        <f>F170</f>
        <v>5412.5</v>
      </c>
      <c r="G169" s="303">
        <f>G170</f>
        <v>5414.1</v>
      </c>
      <c r="H169" s="205"/>
    </row>
    <row r="170" spans="1:8" ht="31.5" customHeight="1">
      <c r="A170" s="73" t="s">
        <v>97</v>
      </c>
      <c r="B170" s="43" t="s">
        <v>133</v>
      </c>
      <c r="C170" s="43" t="s">
        <v>133</v>
      </c>
      <c r="D170" s="43" t="s">
        <v>498</v>
      </c>
      <c r="E170" s="96" t="s">
        <v>92</v>
      </c>
      <c r="F170" s="322">
        <v>5412.5</v>
      </c>
      <c r="G170" s="322">
        <v>5414.1</v>
      </c>
      <c r="H170" s="205"/>
    </row>
    <row r="171" spans="1:8" ht="30.75" customHeight="1">
      <c r="A171" s="73" t="s">
        <v>266</v>
      </c>
      <c r="B171" s="43" t="s">
        <v>133</v>
      </c>
      <c r="C171" s="43" t="s">
        <v>133</v>
      </c>
      <c r="D171" s="43" t="s">
        <v>499</v>
      </c>
      <c r="E171" s="96"/>
      <c r="F171" s="322">
        <f>F172</f>
        <v>100</v>
      </c>
      <c r="G171" s="303">
        <f>G172</f>
        <v>100</v>
      </c>
      <c r="H171" s="205"/>
    </row>
    <row r="172" spans="1:8" ht="16.5" customHeight="1">
      <c r="A172" s="73" t="s">
        <v>97</v>
      </c>
      <c r="B172" s="43" t="s">
        <v>133</v>
      </c>
      <c r="C172" s="43" t="s">
        <v>133</v>
      </c>
      <c r="D172" s="43" t="s">
        <v>499</v>
      </c>
      <c r="E172" s="96" t="s">
        <v>92</v>
      </c>
      <c r="F172" s="322">
        <v>100</v>
      </c>
      <c r="G172" s="303">
        <v>100</v>
      </c>
      <c r="H172" s="205"/>
    </row>
    <row r="173" spans="1:8" ht="17.25" customHeight="1">
      <c r="A173" s="46" t="s">
        <v>66</v>
      </c>
      <c r="B173" s="97" t="s">
        <v>133</v>
      </c>
      <c r="C173" s="97" t="s">
        <v>131</v>
      </c>
      <c r="D173" s="43"/>
      <c r="E173" s="117"/>
      <c r="F173" s="293">
        <f>F174+F177+F181+F183+F185+F187</f>
        <v>57518.5</v>
      </c>
      <c r="G173" s="303">
        <f>G174+G177+G181+G183+G185+G187</f>
        <v>57523.5</v>
      </c>
      <c r="H173" s="205"/>
    </row>
    <row r="174" spans="1:8" ht="31.5" customHeight="1">
      <c r="A174" s="46" t="s">
        <v>73</v>
      </c>
      <c r="B174" s="97" t="s">
        <v>133</v>
      </c>
      <c r="C174" s="43" t="s">
        <v>131</v>
      </c>
      <c r="D174" s="43" t="s">
        <v>310</v>
      </c>
      <c r="E174" s="117"/>
      <c r="F174" s="293">
        <f>F175+F176</f>
        <v>6528.1</v>
      </c>
      <c r="G174" s="303">
        <f>G175+G176</f>
        <v>6533.1</v>
      </c>
      <c r="H174" s="205"/>
    </row>
    <row r="175" spans="1:8" ht="43.5" customHeight="1">
      <c r="A175" s="44" t="s">
        <v>85</v>
      </c>
      <c r="B175" s="97" t="s">
        <v>133</v>
      </c>
      <c r="C175" s="43" t="s">
        <v>131</v>
      </c>
      <c r="D175" s="43" t="s">
        <v>310</v>
      </c>
      <c r="E175" s="100" t="s">
        <v>88</v>
      </c>
      <c r="F175" s="293">
        <v>6485.3</v>
      </c>
      <c r="G175" s="303">
        <v>6490.3</v>
      </c>
      <c r="H175" s="205"/>
    </row>
    <row r="176" spans="1:8" ht="19.5" customHeight="1">
      <c r="A176" s="46" t="s">
        <v>86</v>
      </c>
      <c r="B176" s="97" t="s">
        <v>133</v>
      </c>
      <c r="C176" s="43" t="s">
        <v>131</v>
      </c>
      <c r="D176" s="43" t="s">
        <v>310</v>
      </c>
      <c r="E176" s="100" t="s">
        <v>89</v>
      </c>
      <c r="F176" s="303">
        <v>42.8</v>
      </c>
      <c r="G176" s="303">
        <v>42.8</v>
      </c>
      <c r="H176" s="205"/>
    </row>
    <row r="177" spans="1:8" ht="28.5" customHeight="1">
      <c r="A177" s="46" t="s">
        <v>72</v>
      </c>
      <c r="B177" s="97" t="s">
        <v>133</v>
      </c>
      <c r="C177" s="43" t="s">
        <v>131</v>
      </c>
      <c r="D177" s="43" t="s">
        <v>311</v>
      </c>
      <c r="E177" s="118"/>
      <c r="F177" s="293">
        <f>F178+F179+F180</f>
        <v>42815.9</v>
      </c>
      <c r="G177" s="303">
        <f>G178+G179+G180</f>
        <v>42815.9</v>
      </c>
      <c r="H177" s="205"/>
    </row>
    <row r="178" spans="1:8" ht="27" customHeight="1">
      <c r="A178" s="44" t="s">
        <v>85</v>
      </c>
      <c r="B178" s="97" t="s">
        <v>133</v>
      </c>
      <c r="C178" s="97" t="s">
        <v>131</v>
      </c>
      <c r="D178" s="43" t="s">
        <v>311</v>
      </c>
      <c r="E178" s="117" t="s">
        <v>88</v>
      </c>
      <c r="F178" s="293">
        <v>15534.2</v>
      </c>
      <c r="G178" s="303">
        <v>15534.2</v>
      </c>
      <c r="H178" s="205"/>
    </row>
    <row r="179" spans="1:8" ht="20.25" customHeight="1">
      <c r="A179" s="46" t="s">
        <v>86</v>
      </c>
      <c r="B179" s="97" t="s">
        <v>133</v>
      </c>
      <c r="C179" s="97" t="s">
        <v>131</v>
      </c>
      <c r="D179" s="43" t="s">
        <v>311</v>
      </c>
      <c r="E179" s="117" t="s">
        <v>89</v>
      </c>
      <c r="F179" s="293">
        <v>7084.5</v>
      </c>
      <c r="G179" s="303">
        <v>7084.5</v>
      </c>
      <c r="H179" s="205"/>
    </row>
    <row r="180" spans="1:8" ht="24" customHeight="1">
      <c r="A180" s="46" t="s">
        <v>87</v>
      </c>
      <c r="B180" s="97" t="s">
        <v>133</v>
      </c>
      <c r="C180" s="97" t="s">
        <v>131</v>
      </c>
      <c r="D180" s="43" t="s">
        <v>311</v>
      </c>
      <c r="E180" s="117" t="s">
        <v>90</v>
      </c>
      <c r="F180" s="293">
        <v>20197.2</v>
      </c>
      <c r="G180" s="303">
        <v>20197.2</v>
      </c>
      <c r="H180" s="205"/>
    </row>
    <row r="181" spans="1:8" ht="15" customHeight="1">
      <c r="A181" s="84" t="s">
        <v>375</v>
      </c>
      <c r="B181" s="97" t="s">
        <v>133</v>
      </c>
      <c r="C181" s="97" t="s">
        <v>131</v>
      </c>
      <c r="D181" s="43" t="s">
        <v>494</v>
      </c>
      <c r="E181" s="117"/>
      <c r="F181" s="293">
        <v>100</v>
      </c>
      <c r="G181" s="303">
        <v>100</v>
      </c>
      <c r="H181" s="205"/>
    </row>
    <row r="182" spans="1:8" ht="15" customHeight="1">
      <c r="A182" s="44" t="s">
        <v>85</v>
      </c>
      <c r="B182" s="97" t="s">
        <v>133</v>
      </c>
      <c r="C182" s="97" t="s">
        <v>131</v>
      </c>
      <c r="D182" s="43" t="s">
        <v>494</v>
      </c>
      <c r="E182" s="117" t="s">
        <v>89</v>
      </c>
      <c r="F182" s="293">
        <v>100</v>
      </c>
      <c r="G182" s="303">
        <v>100</v>
      </c>
      <c r="H182" s="205"/>
    </row>
    <row r="183" spans="1:8" ht="28.5" customHeight="1">
      <c r="A183" s="413" t="s">
        <v>376</v>
      </c>
      <c r="B183" s="97" t="s">
        <v>133</v>
      </c>
      <c r="C183" s="97" t="s">
        <v>131</v>
      </c>
      <c r="D183" s="43" t="s">
        <v>493</v>
      </c>
      <c r="E183" s="117"/>
      <c r="F183" s="293">
        <v>100</v>
      </c>
      <c r="G183" s="305">
        <v>100</v>
      </c>
      <c r="H183" s="205"/>
    </row>
    <row r="184" spans="1:8" ht="48.75" customHeight="1">
      <c r="A184" s="44" t="s">
        <v>85</v>
      </c>
      <c r="B184" s="97" t="s">
        <v>133</v>
      </c>
      <c r="C184" s="97" t="s">
        <v>131</v>
      </c>
      <c r="D184" s="43" t="s">
        <v>493</v>
      </c>
      <c r="E184" s="117" t="s">
        <v>89</v>
      </c>
      <c r="F184" s="293">
        <v>100</v>
      </c>
      <c r="G184" s="305">
        <v>100</v>
      </c>
      <c r="H184" s="205"/>
    </row>
    <row r="185" spans="1:8" ht="19.5" customHeight="1">
      <c r="A185" s="47" t="s">
        <v>349</v>
      </c>
      <c r="B185" s="43" t="s">
        <v>133</v>
      </c>
      <c r="C185" s="43" t="s">
        <v>131</v>
      </c>
      <c r="D185" s="43" t="s">
        <v>496</v>
      </c>
      <c r="E185" s="96"/>
      <c r="F185" s="293">
        <f>F186</f>
        <v>7894.7</v>
      </c>
      <c r="G185" s="305">
        <f>G186</f>
        <v>7894.7</v>
      </c>
      <c r="H185" s="205"/>
    </row>
    <row r="186" spans="1:8" ht="28.5" customHeight="1">
      <c r="A186" s="73" t="s">
        <v>97</v>
      </c>
      <c r="B186" s="43" t="s">
        <v>133</v>
      </c>
      <c r="C186" s="43" t="s">
        <v>131</v>
      </c>
      <c r="D186" s="43" t="s">
        <v>496</v>
      </c>
      <c r="E186" s="96" t="s">
        <v>92</v>
      </c>
      <c r="F186" s="303">
        <v>7894.7</v>
      </c>
      <c r="G186" s="303">
        <v>7894.7</v>
      </c>
      <c r="H186" s="205"/>
    </row>
    <row r="187" spans="1:8" ht="16.5" customHeight="1">
      <c r="A187" s="47" t="s">
        <v>349</v>
      </c>
      <c r="B187" s="43" t="s">
        <v>133</v>
      </c>
      <c r="C187" s="43" t="s">
        <v>131</v>
      </c>
      <c r="D187" s="43" t="s">
        <v>495</v>
      </c>
      <c r="E187" s="96"/>
      <c r="F187" s="293">
        <f>F188</f>
        <v>79.8</v>
      </c>
      <c r="G187" s="305">
        <f>G188</f>
        <v>79.8</v>
      </c>
      <c r="H187" s="205"/>
    </row>
    <row r="188" spans="1:8" ht="30.75" customHeight="1">
      <c r="A188" s="73" t="s">
        <v>97</v>
      </c>
      <c r="B188" s="43" t="s">
        <v>133</v>
      </c>
      <c r="C188" s="43" t="s">
        <v>131</v>
      </c>
      <c r="D188" s="43" t="s">
        <v>495</v>
      </c>
      <c r="E188" s="96" t="s">
        <v>92</v>
      </c>
      <c r="F188" s="303">
        <v>79.8</v>
      </c>
      <c r="G188" s="303">
        <v>79.8</v>
      </c>
      <c r="H188" s="205"/>
    </row>
    <row r="189" spans="1:8" ht="15" hidden="1">
      <c r="A189" s="421" t="s">
        <v>492</v>
      </c>
      <c r="B189" s="43" t="s">
        <v>133</v>
      </c>
      <c r="C189" s="43" t="s">
        <v>131</v>
      </c>
      <c r="D189" s="43" t="s">
        <v>491</v>
      </c>
      <c r="E189" s="117"/>
      <c r="F189" s="293">
        <f>F190</f>
        <v>0</v>
      </c>
      <c r="G189" s="305">
        <f>G190</f>
        <v>0</v>
      </c>
      <c r="H189" s="205"/>
    </row>
    <row r="190" spans="1:8" ht="15.75" customHeight="1" hidden="1">
      <c r="A190" s="46" t="s">
        <v>86</v>
      </c>
      <c r="B190" s="43" t="s">
        <v>133</v>
      </c>
      <c r="C190" s="43" t="s">
        <v>131</v>
      </c>
      <c r="D190" s="43" t="s">
        <v>491</v>
      </c>
      <c r="E190" s="117" t="s">
        <v>89</v>
      </c>
      <c r="F190" s="293">
        <v>0</v>
      </c>
      <c r="G190" s="305">
        <v>0</v>
      </c>
      <c r="H190" s="205"/>
    </row>
    <row r="191" spans="1:12" ht="23.25" customHeight="1">
      <c r="A191" s="165" t="s">
        <v>74</v>
      </c>
      <c r="B191" s="167" t="s">
        <v>135</v>
      </c>
      <c r="C191" s="97"/>
      <c r="D191" s="43"/>
      <c r="E191" s="117"/>
      <c r="F191" s="292">
        <f>F192</f>
        <v>153680.5</v>
      </c>
      <c r="G191" s="302">
        <f>G192</f>
        <v>154840.19999999998</v>
      </c>
      <c r="L191" s="37"/>
    </row>
    <row r="192" spans="1:12" ht="23.25" customHeight="1">
      <c r="A192" s="46" t="s">
        <v>75</v>
      </c>
      <c r="B192" s="97" t="s">
        <v>135</v>
      </c>
      <c r="C192" s="97" t="s">
        <v>132</v>
      </c>
      <c r="D192" s="43"/>
      <c r="E192" s="117"/>
      <c r="F192" s="293">
        <f>F193+F196</f>
        <v>153680.5</v>
      </c>
      <c r="G192" s="303">
        <f>G193+G196</f>
        <v>154840.19999999998</v>
      </c>
      <c r="H192" s="205"/>
      <c r="L192" s="37"/>
    </row>
    <row r="193" spans="1:12" ht="19.5" customHeight="1">
      <c r="A193" s="191" t="s">
        <v>570</v>
      </c>
      <c r="B193" s="97" t="s">
        <v>135</v>
      </c>
      <c r="C193" s="97" t="s">
        <v>132</v>
      </c>
      <c r="D193" s="43" t="s">
        <v>598</v>
      </c>
      <c r="E193" s="117"/>
      <c r="F193" s="295">
        <f>F194</f>
        <v>21812.8</v>
      </c>
      <c r="G193" s="322">
        <f>G194</f>
        <v>21812.8</v>
      </c>
      <c r="H193" s="205"/>
      <c r="L193" s="37"/>
    </row>
    <row r="194" spans="1:12" ht="15">
      <c r="A194" s="85" t="s">
        <v>313</v>
      </c>
      <c r="B194" s="97" t="s">
        <v>135</v>
      </c>
      <c r="C194" s="97" t="s">
        <v>132</v>
      </c>
      <c r="D194" s="43" t="s">
        <v>312</v>
      </c>
      <c r="E194" s="117"/>
      <c r="F194" s="295">
        <f>F195</f>
        <v>21812.8</v>
      </c>
      <c r="G194" s="305">
        <f>G195</f>
        <v>21812.8</v>
      </c>
      <c r="H194" s="417"/>
      <c r="L194" s="37"/>
    </row>
    <row r="195" spans="1:12" ht="30">
      <c r="A195" s="73" t="s">
        <v>97</v>
      </c>
      <c r="B195" s="97" t="s">
        <v>135</v>
      </c>
      <c r="C195" s="97" t="s">
        <v>132</v>
      </c>
      <c r="D195" s="43" t="s">
        <v>312</v>
      </c>
      <c r="E195" s="117" t="s">
        <v>92</v>
      </c>
      <c r="F195" s="305">
        <v>21812.8</v>
      </c>
      <c r="G195" s="327">
        <v>21812.8</v>
      </c>
      <c r="H195" s="336"/>
      <c r="L195" s="37"/>
    </row>
    <row r="196" spans="1:12" ht="30">
      <c r="A196" s="191" t="s">
        <v>571</v>
      </c>
      <c r="B196" s="97" t="s">
        <v>135</v>
      </c>
      <c r="C196" s="97" t="s">
        <v>132</v>
      </c>
      <c r="D196" s="43" t="s">
        <v>599</v>
      </c>
      <c r="E196" s="117"/>
      <c r="F196" s="295">
        <f>F197</f>
        <v>131867.7</v>
      </c>
      <c r="G196" s="327">
        <f>G197</f>
        <v>133027.4</v>
      </c>
      <c r="H196" s="336"/>
      <c r="L196" s="37"/>
    </row>
    <row r="197" spans="1:12" ht="15">
      <c r="A197" s="85" t="s">
        <v>314</v>
      </c>
      <c r="B197" s="97" t="s">
        <v>135</v>
      </c>
      <c r="C197" s="97" t="s">
        <v>132</v>
      </c>
      <c r="D197" s="43" t="s">
        <v>315</v>
      </c>
      <c r="E197" s="117"/>
      <c r="F197" s="295">
        <f>F198</f>
        <v>131867.7</v>
      </c>
      <c r="G197" s="305">
        <f>G198</f>
        <v>133027.4</v>
      </c>
      <c r="H197" s="336"/>
      <c r="L197" s="37"/>
    </row>
    <row r="198" spans="1:12" ht="30">
      <c r="A198" s="73" t="s">
        <v>97</v>
      </c>
      <c r="B198" s="97" t="s">
        <v>135</v>
      </c>
      <c r="C198" s="97" t="s">
        <v>132</v>
      </c>
      <c r="D198" s="43" t="s">
        <v>315</v>
      </c>
      <c r="E198" s="117" t="s">
        <v>92</v>
      </c>
      <c r="F198" s="295">
        <v>131867.7</v>
      </c>
      <c r="G198" s="305">
        <v>133027.4</v>
      </c>
      <c r="H198" s="205"/>
      <c r="L198" s="37"/>
    </row>
    <row r="199" spans="1:8" ht="18.75" customHeight="1">
      <c r="A199" s="165" t="s">
        <v>195</v>
      </c>
      <c r="B199" s="167" t="s">
        <v>131</v>
      </c>
      <c r="C199" s="97"/>
      <c r="D199" s="43"/>
      <c r="E199" s="117"/>
      <c r="F199" s="297">
        <f aca="true" t="shared" si="11" ref="F199:G202">F200</f>
        <v>522.4</v>
      </c>
      <c r="G199" s="307">
        <f t="shared" si="11"/>
        <v>532.9</v>
      </c>
      <c r="H199" s="205"/>
    </row>
    <row r="200" spans="1:8" ht="15">
      <c r="A200" s="46" t="s">
        <v>48</v>
      </c>
      <c r="B200" s="97" t="s">
        <v>131</v>
      </c>
      <c r="C200" s="43" t="s">
        <v>133</v>
      </c>
      <c r="D200" s="43"/>
      <c r="E200" s="117"/>
      <c r="F200" s="295">
        <f t="shared" si="11"/>
        <v>522.4</v>
      </c>
      <c r="G200" s="305">
        <f t="shared" si="11"/>
        <v>532.9</v>
      </c>
      <c r="H200" s="205"/>
    </row>
    <row r="201" spans="1:8" ht="30" customHeight="1">
      <c r="A201" s="46" t="s">
        <v>316</v>
      </c>
      <c r="B201" s="97" t="s">
        <v>131</v>
      </c>
      <c r="C201" s="43" t="s">
        <v>133</v>
      </c>
      <c r="D201" s="43" t="s">
        <v>317</v>
      </c>
      <c r="E201" s="117"/>
      <c r="F201" s="295">
        <f t="shared" si="11"/>
        <v>522.4</v>
      </c>
      <c r="G201" s="305">
        <f t="shared" si="11"/>
        <v>532.9</v>
      </c>
      <c r="H201" s="205"/>
    </row>
    <row r="202" spans="1:8" ht="105">
      <c r="A202" s="46" t="s">
        <v>49</v>
      </c>
      <c r="B202" s="97" t="s">
        <v>131</v>
      </c>
      <c r="C202" s="97" t="s">
        <v>133</v>
      </c>
      <c r="D202" s="43">
        <v>110202510</v>
      </c>
      <c r="E202" s="117"/>
      <c r="F202" s="295">
        <f t="shared" si="11"/>
        <v>522.4</v>
      </c>
      <c r="G202" s="305">
        <f t="shared" si="11"/>
        <v>532.9</v>
      </c>
      <c r="H202" s="205"/>
    </row>
    <row r="203" spans="1:8" ht="21.75" customHeight="1">
      <c r="A203" s="46" t="s">
        <v>86</v>
      </c>
      <c r="B203" s="97" t="s">
        <v>131</v>
      </c>
      <c r="C203" s="97" t="s">
        <v>133</v>
      </c>
      <c r="D203" s="43">
        <v>110202510</v>
      </c>
      <c r="E203" s="117" t="s">
        <v>89</v>
      </c>
      <c r="F203" s="419">
        <v>522.4</v>
      </c>
      <c r="G203" s="305">
        <v>532.9</v>
      </c>
      <c r="H203" s="205"/>
    </row>
    <row r="204" spans="1:8" ht="19.5" customHeight="1">
      <c r="A204" s="165" t="s">
        <v>196</v>
      </c>
      <c r="B204" s="167">
        <v>10</v>
      </c>
      <c r="C204" s="43"/>
      <c r="D204" s="96"/>
      <c r="E204" s="96"/>
      <c r="F204" s="297">
        <f>F211+F208+F205</f>
        <v>23768.199999999997</v>
      </c>
      <c r="G204" s="307">
        <f>G211+G208+G205</f>
        <v>24327.7</v>
      </c>
      <c r="H204" s="205"/>
    </row>
    <row r="205" spans="1:8" ht="18" customHeight="1" hidden="1">
      <c r="A205" s="333" t="s">
        <v>30</v>
      </c>
      <c r="B205" s="96" t="s">
        <v>319</v>
      </c>
      <c r="C205" s="96" t="s">
        <v>132</v>
      </c>
      <c r="D205" s="96"/>
      <c r="E205" s="96"/>
      <c r="F205" s="91">
        <f>F206</f>
        <v>0</v>
      </c>
      <c r="G205" s="305">
        <f>G206</f>
        <v>0</v>
      </c>
      <c r="H205" s="205"/>
    </row>
    <row r="206" spans="1:8" ht="19.5" customHeight="1" hidden="1">
      <c r="A206" s="333" t="s">
        <v>31</v>
      </c>
      <c r="B206" s="96" t="s">
        <v>319</v>
      </c>
      <c r="C206" s="96" t="s">
        <v>132</v>
      </c>
      <c r="D206" s="335">
        <v>9900049100</v>
      </c>
      <c r="E206" s="96"/>
      <c r="F206" s="91">
        <f>F207</f>
        <v>0</v>
      </c>
      <c r="G206" s="305">
        <f>G207</f>
        <v>0</v>
      </c>
      <c r="H206" s="205"/>
    </row>
    <row r="207" spans="1:8" ht="19.5" customHeight="1" hidden="1">
      <c r="A207" s="334" t="s">
        <v>427</v>
      </c>
      <c r="B207" s="96" t="s">
        <v>319</v>
      </c>
      <c r="C207" s="96" t="s">
        <v>132</v>
      </c>
      <c r="D207" s="422">
        <v>9900049100</v>
      </c>
      <c r="E207" s="96" t="s">
        <v>259</v>
      </c>
      <c r="F207" s="91">
        <v>0</v>
      </c>
      <c r="G207" s="305">
        <v>0</v>
      </c>
      <c r="H207" s="205"/>
    </row>
    <row r="208" spans="1:8" ht="12.75" customHeight="1" hidden="1">
      <c r="A208" s="46" t="s">
        <v>76</v>
      </c>
      <c r="B208" s="97" t="s">
        <v>319</v>
      </c>
      <c r="C208" s="43" t="s">
        <v>138</v>
      </c>
      <c r="D208" s="96"/>
      <c r="E208" s="96"/>
      <c r="F208" s="295">
        <f>F209</f>
        <v>0</v>
      </c>
      <c r="G208" s="305">
        <f>G209</f>
        <v>0</v>
      </c>
      <c r="H208" s="205"/>
    </row>
    <row r="209" spans="1:8" ht="31.5" customHeight="1" hidden="1">
      <c r="A209" s="46" t="s">
        <v>260</v>
      </c>
      <c r="B209" s="97" t="s">
        <v>319</v>
      </c>
      <c r="C209" s="43" t="s">
        <v>138</v>
      </c>
      <c r="D209" s="96" t="s">
        <v>258</v>
      </c>
      <c r="E209" s="96"/>
      <c r="F209" s="295">
        <f>F210</f>
        <v>0</v>
      </c>
      <c r="G209" s="305">
        <f>G210</f>
        <v>0</v>
      </c>
      <c r="H209" s="205"/>
    </row>
    <row r="210" spans="1:8" ht="15" hidden="1">
      <c r="A210" s="73" t="s">
        <v>427</v>
      </c>
      <c r="B210" s="97" t="s">
        <v>319</v>
      </c>
      <c r="C210" s="43" t="s">
        <v>138</v>
      </c>
      <c r="D210" s="96" t="s">
        <v>258</v>
      </c>
      <c r="E210" s="96" t="s">
        <v>259</v>
      </c>
      <c r="F210" s="295">
        <v>0</v>
      </c>
      <c r="G210" s="305">
        <v>0</v>
      </c>
      <c r="H210" s="205"/>
    </row>
    <row r="211" spans="1:8" ht="15">
      <c r="A211" s="73" t="s">
        <v>102</v>
      </c>
      <c r="B211" s="71">
        <v>10</v>
      </c>
      <c r="C211" s="43" t="s">
        <v>136</v>
      </c>
      <c r="D211" s="97"/>
      <c r="E211" s="96"/>
      <c r="F211" s="295">
        <f>F212+F218+F215</f>
        <v>23768.199999999997</v>
      </c>
      <c r="G211" s="305">
        <f>G212+G218+G215</f>
        <v>24327.7</v>
      </c>
      <c r="H211" s="205"/>
    </row>
    <row r="212" spans="1:8" ht="30">
      <c r="A212" s="46" t="s">
        <v>318</v>
      </c>
      <c r="B212" s="43" t="s">
        <v>319</v>
      </c>
      <c r="C212" s="43" t="s">
        <v>136</v>
      </c>
      <c r="D212" s="97" t="s">
        <v>320</v>
      </c>
      <c r="E212" s="118"/>
      <c r="F212" s="295">
        <f>F213</f>
        <v>3094.9</v>
      </c>
      <c r="G212" s="305">
        <f>G213</f>
        <v>3192.6</v>
      </c>
      <c r="H212" s="205"/>
    </row>
    <row r="213" spans="1:8" ht="15">
      <c r="A213" s="46" t="s">
        <v>77</v>
      </c>
      <c r="B213" s="43" t="s">
        <v>319</v>
      </c>
      <c r="C213" s="43" t="s">
        <v>136</v>
      </c>
      <c r="D213" s="97" t="s">
        <v>377</v>
      </c>
      <c r="E213" s="118"/>
      <c r="F213" s="295">
        <f>F214</f>
        <v>3094.9</v>
      </c>
      <c r="G213" s="303">
        <f>G214</f>
        <v>3192.6</v>
      </c>
      <c r="H213" s="205"/>
    </row>
    <row r="214" spans="1:8" ht="30">
      <c r="A214" s="73" t="s">
        <v>97</v>
      </c>
      <c r="B214" s="43">
        <v>10</v>
      </c>
      <c r="C214" s="43" t="s">
        <v>136</v>
      </c>
      <c r="D214" s="97" t="s">
        <v>377</v>
      </c>
      <c r="E214" s="118" t="s">
        <v>92</v>
      </c>
      <c r="F214" s="295">
        <v>3094.9</v>
      </c>
      <c r="G214" s="303">
        <v>3192.6</v>
      </c>
      <c r="H214" s="205"/>
    </row>
    <row r="215" spans="1:8" ht="20.25" customHeight="1">
      <c r="A215" s="74" t="s">
        <v>321</v>
      </c>
      <c r="B215" s="70">
        <v>10</v>
      </c>
      <c r="C215" s="43" t="s">
        <v>136</v>
      </c>
      <c r="D215" s="97" t="s">
        <v>322</v>
      </c>
      <c r="E215" s="71"/>
      <c r="F215" s="295">
        <f>F216</f>
        <v>9128.4</v>
      </c>
      <c r="G215" s="303">
        <f>G216</f>
        <v>9128.4</v>
      </c>
      <c r="H215" s="205"/>
    </row>
    <row r="216" spans="1:8" ht="31.5" customHeight="1">
      <c r="A216" s="74" t="s">
        <v>103</v>
      </c>
      <c r="B216" s="70">
        <v>10</v>
      </c>
      <c r="C216" s="43" t="s">
        <v>136</v>
      </c>
      <c r="D216" s="97" t="s">
        <v>323</v>
      </c>
      <c r="E216" s="71"/>
      <c r="F216" s="295">
        <f>F217</f>
        <v>9128.4</v>
      </c>
      <c r="G216" s="423">
        <f>G217</f>
        <v>9128.4</v>
      </c>
      <c r="H216" s="205"/>
    </row>
    <row r="217" spans="1:8" ht="28.5" customHeight="1">
      <c r="A217" s="73" t="s">
        <v>97</v>
      </c>
      <c r="B217" s="70">
        <v>10</v>
      </c>
      <c r="C217" s="43" t="s">
        <v>136</v>
      </c>
      <c r="D217" s="97" t="s">
        <v>323</v>
      </c>
      <c r="E217" s="71">
        <v>600</v>
      </c>
      <c r="F217" s="295">
        <v>9128.4</v>
      </c>
      <c r="G217" s="321">
        <v>9128.4</v>
      </c>
      <c r="H217" s="205"/>
    </row>
    <row r="218" spans="1:8" ht="41.25" customHeight="1">
      <c r="A218" s="191" t="s">
        <v>326</v>
      </c>
      <c r="B218" s="70">
        <v>10</v>
      </c>
      <c r="C218" s="43" t="s">
        <v>136</v>
      </c>
      <c r="D218" s="97" t="s">
        <v>327</v>
      </c>
      <c r="E218" s="71"/>
      <c r="F218" s="295">
        <f>F219+F221+F223</f>
        <v>11544.9</v>
      </c>
      <c r="G218" s="303">
        <f>G219+G221+G223</f>
        <v>12006.7</v>
      </c>
      <c r="H218" s="205"/>
    </row>
    <row r="219" spans="1:8" ht="19.5" customHeight="1">
      <c r="A219" s="73" t="s">
        <v>362</v>
      </c>
      <c r="B219" s="71">
        <v>10</v>
      </c>
      <c r="C219" s="43" t="s">
        <v>136</v>
      </c>
      <c r="D219" s="97" t="s">
        <v>269</v>
      </c>
      <c r="E219" s="71"/>
      <c r="F219" s="295">
        <f>F220</f>
        <v>4468.7</v>
      </c>
      <c r="G219" s="303">
        <f>G220</f>
        <v>4647.4</v>
      </c>
      <c r="H219" s="205"/>
    </row>
    <row r="220" spans="1:10" ht="19.5" customHeight="1">
      <c r="A220" s="73" t="s">
        <v>427</v>
      </c>
      <c r="B220" s="43">
        <v>10</v>
      </c>
      <c r="C220" s="43" t="s">
        <v>136</v>
      </c>
      <c r="D220" s="97" t="s">
        <v>269</v>
      </c>
      <c r="E220" s="71">
        <v>300</v>
      </c>
      <c r="F220" s="295">
        <v>4468.7</v>
      </c>
      <c r="G220" s="303">
        <v>4647.4</v>
      </c>
      <c r="H220" s="256"/>
      <c r="I220" s="254"/>
      <c r="J220" s="93"/>
    </row>
    <row r="221" spans="1:10" ht="15">
      <c r="A221" s="73" t="s">
        <v>351</v>
      </c>
      <c r="B221" s="70">
        <v>10</v>
      </c>
      <c r="C221" s="43" t="s">
        <v>136</v>
      </c>
      <c r="D221" s="97" t="s">
        <v>270</v>
      </c>
      <c r="E221" s="71"/>
      <c r="F221" s="295">
        <f>F222</f>
        <v>1844.8</v>
      </c>
      <c r="G221" s="303">
        <f>G222</f>
        <v>1918.5</v>
      </c>
      <c r="H221" s="256"/>
      <c r="I221" s="254"/>
      <c r="J221" s="93"/>
    </row>
    <row r="222" spans="1:10" ht="15">
      <c r="A222" s="73" t="s">
        <v>427</v>
      </c>
      <c r="B222" s="70">
        <v>10</v>
      </c>
      <c r="C222" s="43" t="s">
        <v>136</v>
      </c>
      <c r="D222" s="97" t="s">
        <v>270</v>
      </c>
      <c r="E222" s="71">
        <v>300</v>
      </c>
      <c r="F222" s="295">
        <v>1844.8</v>
      </c>
      <c r="G222" s="303">
        <v>1918.5</v>
      </c>
      <c r="H222" s="256"/>
      <c r="I222" s="254"/>
      <c r="J222" s="93"/>
    </row>
    <row r="223" spans="1:10" ht="15">
      <c r="A223" s="73" t="s">
        <v>352</v>
      </c>
      <c r="B223" s="70">
        <v>10</v>
      </c>
      <c r="C223" s="43" t="s">
        <v>136</v>
      </c>
      <c r="D223" s="97" t="s">
        <v>271</v>
      </c>
      <c r="E223" s="71"/>
      <c r="F223" s="295">
        <f>F224</f>
        <v>5231.4</v>
      </c>
      <c r="G223" s="303">
        <f>G224</f>
        <v>5440.8</v>
      </c>
      <c r="H223" s="256"/>
      <c r="I223" s="254"/>
      <c r="J223" s="93"/>
    </row>
    <row r="224" spans="1:10" ht="15">
      <c r="A224" s="73" t="s">
        <v>427</v>
      </c>
      <c r="B224" s="70">
        <v>10</v>
      </c>
      <c r="C224" s="43" t="s">
        <v>136</v>
      </c>
      <c r="D224" s="97" t="s">
        <v>271</v>
      </c>
      <c r="E224" s="71">
        <v>300</v>
      </c>
      <c r="F224" s="295">
        <v>5231.4</v>
      </c>
      <c r="G224" s="306">
        <v>5440.8</v>
      </c>
      <c r="H224" s="256"/>
      <c r="I224" s="254"/>
      <c r="J224" s="93"/>
    </row>
    <row r="225" spans="1:10" ht="19.5" customHeight="1">
      <c r="A225" s="165" t="s">
        <v>78</v>
      </c>
      <c r="B225" s="166">
        <v>11</v>
      </c>
      <c r="C225" s="43"/>
      <c r="D225" s="43"/>
      <c r="E225" s="96"/>
      <c r="F225" s="292">
        <f>F226+F231</f>
        <v>81025.9</v>
      </c>
      <c r="G225" s="420">
        <f>G226+G231</f>
        <v>82250.4</v>
      </c>
      <c r="H225" s="256"/>
      <c r="I225" s="254"/>
      <c r="J225" s="93"/>
    </row>
    <row r="226" spans="1:8" ht="14.25" customHeight="1">
      <c r="A226" s="74" t="s">
        <v>549</v>
      </c>
      <c r="B226" s="97" t="s">
        <v>91</v>
      </c>
      <c r="C226" s="43" t="s">
        <v>138</v>
      </c>
      <c r="D226" s="220"/>
      <c r="E226" s="96"/>
      <c r="F226" s="293">
        <f>F229</f>
        <v>78743.9</v>
      </c>
      <c r="G226" s="303">
        <f>G229</f>
        <v>79968.4</v>
      </c>
      <c r="H226" s="205"/>
    </row>
    <row r="227" spans="1:8" ht="16.5" customHeight="1" hidden="1">
      <c r="A227" s="74" t="s">
        <v>492</v>
      </c>
      <c r="B227" s="97" t="s">
        <v>91</v>
      </c>
      <c r="C227" s="43" t="s">
        <v>132</v>
      </c>
      <c r="D227" s="99" t="s">
        <v>491</v>
      </c>
      <c r="E227" s="96"/>
      <c r="F227" s="293">
        <f>F228</f>
        <v>0</v>
      </c>
      <c r="G227" s="222">
        <f>G228</f>
        <v>0</v>
      </c>
      <c r="H227" s="205"/>
    </row>
    <row r="228" spans="1:7" ht="14.25" customHeight="1" hidden="1">
      <c r="A228" s="74" t="s">
        <v>86</v>
      </c>
      <c r="B228" s="97" t="s">
        <v>91</v>
      </c>
      <c r="C228" s="43" t="s">
        <v>132</v>
      </c>
      <c r="D228" s="99" t="s">
        <v>491</v>
      </c>
      <c r="E228" s="96" t="s">
        <v>89</v>
      </c>
      <c r="F228" s="293">
        <v>0</v>
      </c>
      <c r="G228" s="222">
        <v>0</v>
      </c>
    </row>
    <row r="229" spans="1:7" ht="21" customHeight="1">
      <c r="A229" s="80" t="s">
        <v>353</v>
      </c>
      <c r="B229" s="96" t="s">
        <v>91</v>
      </c>
      <c r="C229" s="96" t="s">
        <v>138</v>
      </c>
      <c r="D229" s="96" t="s">
        <v>507</v>
      </c>
      <c r="E229" s="96"/>
      <c r="F229" s="293">
        <f>F230</f>
        <v>78743.9</v>
      </c>
      <c r="G229" s="303">
        <f>G230</f>
        <v>79968.4</v>
      </c>
    </row>
    <row r="230" spans="1:7" ht="18" customHeight="1">
      <c r="A230" s="73" t="s">
        <v>97</v>
      </c>
      <c r="B230" s="96" t="s">
        <v>91</v>
      </c>
      <c r="C230" s="96" t="s">
        <v>138</v>
      </c>
      <c r="D230" s="96" t="s">
        <v>507</v>
      </c>
      <c r="E230" s="96" t="s">
        <v>92</v>
      </c>
      <c r="F230" s="419">
        <v>78743.9</v>
      </c>
      <c r="G230" s="303">
        <v>79968.4</v>
      </c>
    </row>
    <row r="231" spans="1:7" ht="15">
      <c r="A231" s="46" t="s">
        <v>79</v>
      </c>
      <c r="B231" s="97">
        <v>11</v>
      </c>
      <c r="C231" s="43" t="s">
        <v>134</v>
      </c>
      <c r="D231" s="43"/>
      <c r="E231" s="96"/>
      <c r="F231" s="293">
        <f>F232</f>
        <v>2282</v>
      </c>
      <c r="G231" s="303">
        <f>G232</f>
        <v>2282</v>
      </c>
    </row>
    <row r="232" spans="1:7" ht="19.5" customHeight="1">
      <c r="A232" s="74" t="s">
        <v>324</v>
      </c>
      <c r="B232" s="97" t="s">
        <v>91</v>
      </c>
      <c r="C232" s="43" t="s">
        <v>134</v>
      </c>
      <c r="D232" s="43" t="s">
        <v>508</v>
      </c>
      <c r="E232" s="117"/>
      <c r="F232" s="293">
        <f>F233+F234</f>
        <v>2282</v>
      </c>
      <c r="G232" s="303">
        <f>G233+G234</f>
        <v>2282</v>
      </c>
    </row>
    <row r="233" spans="1:7" ht="19.5" customHeight="1">
      <c r="A233" s="73" t="s">
        <v>86</v>
      </c>
      <c r="B233" s="97" t="s">
        <v>91</v>
      </c>
      <c r="C233" s="43" t="s">
        <v>134</v>
      </c>
      <c r="D233" s="43" t="s">
        <v>508</v>
      </c>
      <c r="E233" s="117" t="s">
        <v>89</v>
      </c>
      <c r="F233" s="293">
        <v>782</v>
      </c>
      <c r="G233" s="303">
        <v>782</v>
      </c>
    </row>
    <row r="234" spans="1:7" ht="30">
      <c r="A234" s="73" t="s">
        <v>97</v>
      </c>
      <c r="B234" s="97">
        <v>11</v>
      </c>
      <c r="C234" s="43" t="s">
        <v>134</v>
      </c>
      <c r="D234" s="43" t="s">
        <v>508</v>
      </c>
      <c r="E234" s="96" t="s">
        <v>92</v>
      </c>
      <c r="F234" s="293">
        <v>1500</v>
      </c>
      <c r="G234" s="303">
        <v>1500</v>
      </c>
    </row>
    <row r="235" spans="1:7" ht="29.25">
      <c r="A235" s="207" t="s">
        <v>80</v>
      </c>
      <c r="B235" s="167">
        <v>14</v>
      </c>
      <c r="C235" s="97"/>
      <c r="D235" s="43"/>
      <c r="E235" s="96"/>
      <c r="F235" s="373">
        <f>F237</f>
        <v>25267.8</v>
      </c>
      <c r="G235" s="374">
        <f>G237</f>
        <v>25710.1</v>
      </c>
    </row>
    <row r="236" spans="1:7" ht="30">
      <c r="A236" s="416" t="s">
        <v>479</v>
      </c>
      <c r="B236" s="97" t="s">
        <v>186</v>
      </c>
      <c r="C236" s="97" t="s">
        <v>132</v>
      </c>
      <c r="D236" s="43"/>
      <c r="E236" s="96"/>
      <c r="F236" s="375">
        <f>F237</f>
        <v>25267.8</v>
      </c>
      <c r="G236" s="327">
        <f>G237</f>
        <v>25710.1</v>
      </c>
    </row>
    <row r="237" spans="1:7" ht="15">
      <c r="A237" s="46" t="s">
        <v>37</v>
      </c>
      <c r="B237" s="97">
        <v>14</v>
      </c>
      <c r="C237" s="97" t="s">
        <v>132</v>
      </c>
      <c r="D237" s="43" t="s">
        <v>285</v>
      </c>
      <c r="E237" s="96"/>
      <c r="F237" s="372">
        <f>F238+F240</f>
        <v>25267.8</v>
      </c>
      <c r="G237" s="367">
        <f>G238+G240</f>
        <v>25710.1</v>
      </c>
    </row>
    <row r="238" spans="1:7" ht="60" customHeight="1">
      <c r="A238" s="342" t="s">
        <v>475</v>
      </c>
      <c r="B238" s="71" t="s">
        <v>186</v>
      </c>
      <c r="C238" s="71" t="s">
        <v>132</v>
      </c>
      <c r="D238" s="341" t="s">
        <v>477</v>
      </c>
      <c r="E238" s="71"/>
      <c r="F238" s="371">
        <f>F239</f>
        <v>24433.5</v>
      </c>
      <c r="G238" s="378">
        <f>G239</f>
        <v>25465.6</v>
      </c>
    </row>
    <row r="239" spans="1:7" ht="15">
      <c r="A239" s="416" t="s">
        <v>197</v>
      </c>
      <c r="B239" s="71" t="s">
        <v>186</v>
      </c>
      <c r="C239" s="71" t="s">
        <v>132</v>
      </c>
      <c r="D239" s="341" t="s">
        <v>477</v>
      </c>
      <c r="E239" s="71">
        <v>500</v>
      </c>
      <c r="F239" s="371">
        <v>24433.5</v>
      </c>
      <c r="G239" s="376">
        <v>25465.6</v>
      </c>
    </row>
    <row r="240" spans="1:7" ht="75">
      <c r="A240" s="342" t="s">
        <v>478</v>
      </c>
      <c r="B240" s="71" t="s">
        <v>186</v>
      </c>
      <c r="C240" s="71" t="s">
        <v>132</v>
      </c>
      <c r="D240" s="71">
        <v>9900080060</v>
      </c>
      <c r="E240" s="71"/>
      <c r="F240" s="296">
        <f>F241</f>
        <v>834.3</v>
      </c>
      <c r="G240" s="308">
        <f>G241</f>
        <v>244.5</v>
      </c>
    </row>
    <row r="241" spans="1:7" ht="15">
      <c r="A241" s="416" t="s">
        <v>197</v>
      </c>
      <c r="B241" s="71" t="s">
        <v>186</v>
      </c>
      <c r="C241" s="71" t="s">
        <v>132</v>
      </c>
      <c r="D241" s="71">
        <v>9900080060</v>
      </c>
      <c r="E241" s="71">
        <v>500</v>
      </c>
      <c r="F241" s="296">
        <v>834.3</v>
      </c>
      <c r="G241" s="361">
        <v>244.5</v>
      </c>
    </row>
    <row r="242" spans="1:7" ht="14.25">
      <c r="A242" s="87" t="s">
        <v>501</v>
      </c>
      <c r="B242" s="103"/>
      <c r="C242" s="122"/>
      <c r="D242" s="103"/>
      <c r="E242" s="122"/>
      <c r="F242" s="360">
        <f>F235+F225+F204+F199+F191+F135+F130+F118+F101+F88+F83+F11</f>
        <v>1238756.07</v>
      </c>
      <c r="G242" s="349">
        <f>G235+G225+G204+G199+G191+G135+G130+G118+G101+G88+G83+G11</f>
        <v>1238691.4999999998</v>
      </c>
    </row>
    <row r="243" spans="1:7" ht="15">
      <c r="A243" s="40"/>
      <c r="B243" s="123"/>
      <c r="C243" s="124"/>
      <c r="D243" s="123"/>
      <c r="E243" s="124"/>
      <c r="F243" s="124"/>
      <c r="G243" s="40"/>
    </row>
    <row r="244" spans="1:7" ht="15">
      <c r="A244" s="40"/>
      <c r="B244" s="123"/>
      <c r="C244" s="124"/>
      <c r="D244" s="123"/>
      <c r="E244" s="124"/>
      <c r="F244" s="383"/>
      <c r="G244" s="383"/>
    </row>
    <row r="245" spans="1:7" ht="15">
      <c r="A245" s="40"/>
      <c r="B245" s="123"/>
      <c r="C245" s="124"/>
      <c r="D245" s="123"/>
      <c r="E245" s="124"/>
      <c r="F245" s="124"/>
      <c r="G245" s="40"/>
    </row>
    <row r="246" spans="1:7" ht="15">
      <c r="A246" s="40"/>
      <c r="B246" s="123"/>
      <c r="C246" s="124"/>
      <c r="D246" s="123"/>
      <c r="E246" s="124"/>
      <c r="F246" s="124"/>
      <c r="G246" s="40"/>
    </row>
    <row r="247" spans="1:7" ht="15">
      <c r="A247" s="40"/>
      <c r="B247" s="123"/>
      <c r="C247" s="124"/>
      <c r="D247" s="123"/>
      <c r="E247" s="124"/>
      <c r="F247" s="124"/>
      <c r="G247" s="40"/>
    </row>
    <row r="248" spans="1:7" ht="15">
      <c r="A248" s="40"/>
      <c r="B248" s="123"/>
      <c r="C248" s="124"/>
      <c r="D248" s="123"/>
      <c r="E248" s="124"/>
      <c r="F248" s="124"/>
      <c r="G248" s="40"/>
    </row>
    <row r="249" spans="1:7" ht="15">
      <c r="A249" s="40"/>
      <c r="B249" s="123"/>
      <c r="C249" s="124"/>
      <c r="D249" s="123"/>
      <c r="E249" s="124"/>
      <c r="F249" s="124"/>
      <c r="G249" s="40"/>
    </row>
    <row r="250" spans="1:7" ht="15">
      <c r="A250" s="40"/>
      <c r="B250" s="123"/>
      <c r="C250" s="124"/>
      <c r="D250" s="123"/>
      <c r="E250" s="124"/>
      <c r="F250" s="124"/>
      <c r="G250" s="40"/>
    </row>
    <row r="251" spans="1:7" ht="15">
      <c r="A251" s="40"/>
      <c r="B251" s="123"/>
      <c r="C251" s="124"/>
      <c r="D251" s="123"/>
      <c r="E251" s="124"/>
      <c r="F251" s="124"/>
      <c r="G251" s="40"/>
    </row>
    <row r="252" spans="1:7" ht="15">
      <c r="A252" s="40"/>
      <c r="B252" s="123"/>
      <c r="C252" s="124"/>
      <c r="D252" s="123"/>
      <c r="E252" s="124"/>
      <c r="F252" s="124"/>
      <c r="G252" s="40"/>
    </row>
    <row r="253" spans="1:7" ht="15">
      <c r="A253" s="40"/>
      <c r="B253" s="123"/>
      <c r="C253" s="124"/>
      <c r="D253" s="123"/>
      <c r="E253" s="124"/>
      <c r="F253" s="124"/>
      <c r="G253" s="40"/>
    </row>
    <row r="254" spans="1:7" ht="15">
      <c r="A254" s="40"/>
      <c r="B254" s="123"/>
      <c r="C254" s="124"/>
      <c r="D254" s="123"/>
      <c r="E254" s="124"/>
      <c r="F254" s="124"/>
      <c r="G254" s="40"/>
    </row>
    <row r="255" spans="1:7" ht="15">
      <c r="A255" s="40"/>
      <c r="B255" s="123"/>
      <c r="C255" s="124"/>
      <c r="D255" s="123"/>
      <c r="E255" s="124"/>
      <c r="F255" s="124"/>
      <c r="G255" s="40"/>
    </row>
    <row r="256" spans="1:7" ht="15">
      <c r="A256" s="40"/>
      <c r="B256" s="123"/>
      <c r="C256" s="124"/>
      <c r="D256" s="123"/>
      <c r="E256" s="124"/>
      <c r="F256" s="124"/>
      <c r="G256" s="40"/>
    </row>
    <row r="257" spans="1:7" ht="15">
      <c r="A257" s="40"/>
      <c r="B257" s="125"/>
      <c r="C257" s="126"/>
      <c r="D257" s="125"/>
      <c r="E257" s="126"/>
      <c r="F257" s="126"/>
      <c r="G257" s="40"/>
    </row>
    <row r="258" spans="1:7" ht="15">
      <c r="A258" s="40"/>
      <c r="B258" s="125"/>
      <c r="C258" s="126"/>
      <c r="D258" s="125"/>
      <c r="E258" s="126"/>
      <c r="F258" s="126"/>
      <c r="G258" s="40"/>
    </row>
    <row r="259" spans="1:7" ht="15">
      <c r="A259" s="40"/>
      <c r="B259" s="125"/>
      <c r="C259" s="126"/>
      <c r="D259" s="125"/>
      <c r="E259" s="126"/>
      <c r="F259" s="126"/>
      <c r="G259" s="40"/>
    </row>
    <row r="260" spans="1:7" ht="15">
      <c r="A260" s="40"/>
      <c r="B260" s="125"/>
      <c r="C260" s="126"/>
      <c r="D260" s="125"/>
      <c r="E260" s="126"/>
      <c r="F260" s="126"/>
      <c r="G260" s="40"/>
    </row>
    <row r="261" spans="1:7" ht="15">
      <c r="A261" s="40"/>
      <c r="B261" s="125"/>
      <c r="C261" s="126"/>
      <c r="D261" s="125"/>
      <c r="E261" s="126"/>
      <c r="F261" s="126"/>
      <c r="G261" s="40"/>
    </row>
    <row r="262" spans="1:7" ht="15">
      <c r="A262" s="40"/>
      <c r="B262" s="125"/>
      <c r="C262" s="126"/>
      <c r="D262" s="125"/>
      <c r="E262" s="126"/>
      <c r="F262" s="126"/>
      <c r="G262" s="40"/>
    </row>
    <row r="263" spans="1:7" ht="15">
      <c r="A263" s="40"/>
      <c r="B263" s="125"/>
      <c r="C263" s="126"/>
      <c r="D263" s="125"/>
      <c r="E263" s="126"/>
      <c r="F263" s="126"/>
      <c r="G263" s="40"/>
    </row>
    <row r="264" spans="1:7" ht="15">
      <c r="A264" s="40"/>
      <c r="B264" s="125"/>
      <c r="C264" s="126"/>
      <c r="D264" s="125"/>
      <c r="E264" s="126"/>
      <c r="F264" s="126"/>
      <c r="G264" s="40"/>
    </row>
    <row r="265" spans="1:7" ht="15">
      <c r="A265" s="40"/>
      <c r="B265" s="125"/>
      <c r="C265" s="126"/>
      <c r="D265" s="125"/>
      <c r="E265" s="126"/>
      <c r="F265" s="126"/>
      <c r="G265" s="40"/>
    </row>
    <row r="266" spans="1:7" ht="15">
      <c r="A266" s="40"/>
      <c r="B266" s="125"/>
      <c r="C266" s="126"/>
      <c r="D266" s="125"/>
      <c r="E266" s="126"/>
      <c r="F266" s="126"/>
      <c r="G266" s="40"/>
    </row>
    <row r="267" spans="1:7" ht="15">
      <c r="A267" s="40"/>
      <c r="B267" s="125"/>
      <c r="C267" s="126"/>
      <c r="D267" s="125"/>
      <c r="E267" s="126"/>
      <c r="F267" s="126"/>
      <c r="G267" s="40"/>
    </row>
    <row r="268" spans="1:7" ht="15">
      <c r="A268" s="40"/>
      <c r="B268" s="125"/>
      <c r="C268" s="126"/>
      <c r="D268" s="125"/>
      <c r="E268" s="126"/>
      <c r="F268" s="126"/>
      <c r="G268" s="40"/>
    </row>
    <row r="269" spans="1:7" ht="15">
      <c r="A269" s="40"/>
      <c r="B269" s="125"/>
      <c r="C269" s="126"/>
      <c r="D269" s="125"/>
      <c r="E269" s="126"/>
      <c r="F269" s="126"/>
      <c r="G269" s="40"/>
    </row>
    <row r="270" spans="1:7" ht="15">
      <c r="A270" s="40"/>
      <c r="B270" s="125"/>
      <c r="C270" s="126"/>
      <c r="D270" s="125"/>
      <c r="E270" s="126"/>
      <c r="F270" s="126"/>
      <c r="G270" s="40"/>
    </row>
    <row r="271" spans="1:7" ht="15">
      <c r="A271" s="40"/>
      <c r="B271" s="125"/>
      <c r="C271" s="126"/>
      <c r="D271" s="125"/>
      <c r="E271" s="126"/>
      <c r="F271" s="126"/>
      <c r="G271" s="40"/>
    </row>
    <row r="272" spans="1:7" ht="15">
      <c r="A272" s="40"/>
      <c r="B272" s="125"/>
      <c r="C272" s="126"/>
      <c r="D272" s="125"/>
      <c r="E272" s="126"/>
      <c r="F272" s="126"/>
      <c r="G272" s="40"/>
    </row>
    <row r="273" spans="1:7" ht="15">
      <c r="A273" s="40"/>
      <c r="B273" s="125"/>
      <c r="C273" s="126"/>
      <c r="D273" s="125"/>
      <c r="E273" s="126"/>
      <c r="F273" s="126"/>
      <c r="G273" s="40"/>
    </row>
    <row r="274" spans="1:7" ht="15">
      <c r="A274" s="40"/>
      <c r="B274" s="125"/>
      <c r="C274" s="126"/>
      <c r="D274" s="125"/>
      <c r="E274" s="126"/>
      <c r="F274" s="126"/>
      <c r="G274" s="40"/>
    </row>
    <row r="275" spans="1:7" ht="15">
      <c r="A275" s="40"/>
      <c r="B275" s="125"/>
      <c r="C275" s="126"/>
      <c r="D275" s="125"/>
      <c r="E275" s="126"/>
      <c r="F275" s="126"/>
      <c r="G275" s="40"/>
    </row>
    <row r="276" spans="1:7" ht="15">
      <c r="A276" s="40"/>
      <c r="B276" s="125"/>
      <c r="C276" s="126"/>
      <c r="D276" s="125"/>
      <c r="E276" s="126"/>
      <c r="F276" s="126"/>
      <c r="G276" s="40"/>
    </row>
    <row r="277" spans="1:7" ht="15">
      <c r="A277" s="40"/>
      <c r="B277" s="125"/>
      <c r="C277" s="126"/>
      <c r="D277" s="125"/>
      <c r="E277" s="126"/>
      <c r="F277" s="126"/>
      <c r="G277" s="40"/>
    </row>
    <row r="278" spans="1:7" ht="15">
      <c r="A278" s="40"/>
      <c r="B278" s="125"/>
      <c r="C278" s="126"/>
      <c r="D278" s="125"/>
      <c r="E278" s="126"/>
      <c r="F278" s="126"/>
      <c r="G278" s="40"/>
    </row>
    <row r="279" spans="1:7" ht="15">
      <c r="A279" s="40"/>
      <c r="B279" s="125"/>
      <c r="C279" s="126"/>
      <c r="D279" s="125"/>
      <c r="E279" s="126"/>
      <c r="F279" s="126"/>
      <c r="G279" s="40"/>
    </row>
    <row r="280" spans="1:7" ht="15">
      <c r="A280" s="40"/>
      <c r="B280" s="125"/>
      <c r="C280" s="126"/>
      <c r="D280" s="125"/>
      <c r="E280" s="126"/>
      <c r="F280" s="126"/>
      <c r="G280" s="40"/>
    </row>
    <row r="281" spans="1:7" ht="15">
      <c r="A281" s="40"/>
      <c r="B281" s="125"/>
      <c r="C281" s="126"/>
      <c r="D281" s="125"/>
      <c r="E281" s="126"/>
      <c r="F281" s="126"/>
      <c r="G281" s="40"/>
    </row>
    <row r="282" spans="1:7" ht="15">
      <c r="A282" s="40"/>
      <c r="B282" s="125"/>
      <c r="C282" s="126"/>
      <c r="D282" s="125"/>
      <c r="E282" s="126"/>
      <c r="F282" s="126"/>
      <c r="G282" s="40"/>
    </row>
    <row r="283" spans="1:7" ht="15">
      <c r="A283" s="40"/>
      <c r="B283" s="125"/>
      <c r="C283" s="126"/>
      <c r="D283" s="125"/>
      <c r="E283" s="126"/>
      <c r="F283" s="126"/>
      <c r="G283" s="40"/>
    </row>
    <row r="284" spans="1:7" ht="15">
      <c r="A284" s="40"/>
      <c r="B284" s="125"/>
      <c r="C284" s="126"/>
      <c r="D284" s="125"/>
      <c r="E284" s="126"/>
      <c r="F284" s="126"/>
      <c r="G284" s="40"/>
    </row>
    <row r="285" spans="1:7" ht="15">
      <c r="A285" s="40"/>
      <c r="B285" s="125"/>
      <c r="C285" s="126"/>
      <c r="D285" s="125"/>
      <c r="E285" s="126"/>
      <c r="F285" s="126"/>
      <c r="G285" s="40"/>
    </row>
    <row r="286" spans="1:7" ht="15">
      <c r="A286" s="40"/>
      <c r="B286" s="125"/>
      <c r="C286" s="126"/>
      <c r="D286" s="125"/>
      <c r="E286" s="126"/>
      <c r="F286" s="126"/>
      <c r="G286" s="40"/>
    </row>
    <row r="287" spans="1:7" ht="15">
      <c r="A287" s="40"/>
      <c r="B287" s="125"/>
      <c r="C287" s="126"/>
      <c r="D287" s="125"/>
      <c r="E287" s="126"/>
      <c r="F287" s="126"/>
      <c r="G287" s="40"/>
    </row>
    <row r="288" spans="1:7" ht="15">
      <c r="A288" s="40"/>
      <c r="B288" s="125"/>
      <c r="C288" s="126"/>
      <c r="D288" s="125"/>
      <c r="E288" s="126"/>
      <c r="F288" s="126"/>
      <c r="G288" s="40"/>
    </row>
    <row r="289" spans="1:7" ht="15">
      <c r="A289" s="40"/>
      <c r="B289" s="125"/>
      <c r="C289" s="126"/>
      <c r="D289" s="125"/>
      <c r="E289" s="126"/>
      <c r="F289" s="126"/>
      <c r="G289" s="40"/>
    </row>
    <row r="290" spans="1:7" ht="15">
      <c r="A290" s="40"/>
      <c r="B290" s="125"/>
      <c r="C290" s="126"/>
      <c r="D290" s="125"/>
      <c r="E290" s="126"/>
      <c r="F290" s="126"/>
      <c r="G290" s="40"/>
    </row>
    <row r="291" spans="1:7" ht="15">
      <c r="A291" s="40"/>
      <c r="B291" s="125"/>
      <c r="C291" s="126"/>
      <c r="D291" s="125"/>
      <c r="E291" s="126"/>
      <c r="F291" s="126"/>
      <c r="G291" s="40"/>
    </row>
    <row r="292" spans="1:7" ht="15">
      <c r="A292" s="40"/>
      <c r="B292" s="125"/>
      <c r="C292" s="126"/>
      <c r="D292" s="125"/>
      <c r="E292" s="126"/>
      <c r="F292" s="126"/>
      <c r="G292" s="40"/>
    </row>
    <row r="293" spans="1:7" ht="15">
      <c r="A293" s="40"/>
      <c r="B293" s="125"/>
      <c r="C293" s="126"/>
      <c r="D293" s="125"/>
      <c r="E293" s="126"/>
      <c r="F293" s="126"/>
      <c r="G293" s="40"/>
    </row>
    <row r="294" spans="1:7" ht="15">
      <c r="A294" s="40"/>
      <c r="B294" s="125"/>
      <c r="C294" s="126"/>
      <c r="D294" s="125"/>
      <c r="E294" s="126"/>
      <c r="F294" s="126"/>
      <c r="G294" s="40"/>
    </row>
    <row r="295" spans="1:7" ht="15">
      <c r="A295" s="40"/>
      <c r="B295" s="125"/>
      <c r="C295" s="126"/>
      <c r="D295" s="125"/>
      <c r="E295" s="126"/>
      <c r="F295" s="126"/>
      <c r="G295" s="40"/>
    </row>
    <row r="296" spans="1:7" ht="15">
      <c r="A296" s="40"/>
      <c r="B296" s="125"/>
      <c r="C296" s="126"/>
      <c r="D296" s="125"/>
      <c r="E296" s="126"/>
      <c r="F296" s="126"/>
      <c r="G296" s="40"/>
    </row>
    <row r="297" spans="1:7" ht="15">
      <c r="A297" s="40"/>
      <c r="B297" s="125"/>
      <c r="C297" s="126"/>
      <c r="D297" s="125"/>
      <c r="E297" s="126"/>
      <c r="F297" s="126"/>
      <c r="G297" s="40"/>
    </row>
    <row r="298" spans="1:7" ht="15">
      <c r="A298" s="40"/>
      <c r="B298" s="125"/>
      <c r="C298" s="126"/>
      <c r="D298" s="125"/>
      <c r="E298" s="126"/>
      <c r="F298" s="126"/>
      <c r="G298" s="40"/>
    </row>
    <row r="299" spans="1:7" ht="15">
      <c r="A299" s="40"/>
      <c r="B299" s="125"/>
      <c r="C299" s="126"/>
      <c r="D299" s="125"/>
      <c r="E299" s="126"/>
      <c r="F299" s="126"/>
      <c r="G299" s="40"/>
    </row>
    <row r="300" spans="1:7" ht="15">
      <c r="A300" s="40"/>
      <c r="B300" s="125"/>
      <c r="C300" s="126"/>
      <c r="D300" s="125"/>
      <c r="E300" s="126"/>
      <c r="F300" s="126"/>
      <c r="G300" s="40"/>
    </row>
    <row r="301" spans="1:7" ht="15">
      <c r="A301" s="40"/>
      <c r="B301" s="125"/>
      <c r="C301" s="126"/>
      <c r="D301" s="125"/>
      <c r="E301" s="126"/>
      <c r="F301" s="126"/>
      <c r="G301" s="40"/>
    </row>
    <row r="302" spans="1:7" ht="15">
      <c r="A302" s="40"/>
      <c r="B302" s="125"/>
      <c r="C302" s="126"/>
      <c r="D302" s="125"/>
      <c r="E302" s="126"/>
      <c r="F302" s="126"/>
      <c r="G302" s="40"/>
    </row>
    <row r="303" spans="1:7" ht="15">
      <c r="A303" s="40"/>
      <c r="B303" s="125"/>
      <c r="C303" s="126"/>
      <c r="D303" s="125"/>
      <c r="E303" s="126"/>
      <c r="F303" s="126"/>
      <c r="G303" s="40"/>
    </row>
    <row r="304" spans="1:7" ht="15">
      <c r="A304" s="40"/>
      <c r="B304" s="125"/>
      <c r="C304" s="126"/>
      <c r="D304" s="125"/>
      <c r="E304" s="126"/>
      <c r="F304" s="126"/>
      <c r="G304" s="40"/>
    </row>
    <row r="305" spans="1:7" ht="15">
      <c r="A305" s="40"/>
      <c r="B305" s="125"/>
      <c r="C305" s="126"/>
      <c r="D305" s="125"/>
      <c r="E305" s="126"/>
      <c r="F305" s="126"/>
      <c r="G305" s="40"/>
    </row>
    <row r="306" spans="1:7" ht="15">
      <c r="A306" s="40"/>
      <c r="B306" s="125"/>
      <c r="C306" s="126"/>
      <c r="D306" s="125"/>
      <c r="E306" s="126"/>
      <c r="F306" s="126"/>
      <c r="G306" s="40"/>
    </row>
    <row r="307" spans="1:7" ht="15">
      <c r="A307" s="40"/>
      <c r="B307" s="125"/>
      <c r="C307" s="126"/>
      <c r="D307" s="125"/>
      <c r="E307" s="126"/>
      <c r="F307" s="126"/>
      <c r="G307" s="40"/>
    </row>
    <row r="308" spans="1:7" ht="15">
      <c r="A308" s="40"/>
      <c r="B308" s="125"/>
      <c r="C308" s="126"/>
      <c r="D308" s="125"/>
      <c r="E308" s="126"/>
      <c r="F308" s="126"/>
      <c r="G308" s="40"/>
    </row>
    <row r="309" spans="1:7" ht="15">
      <c r="A309" s="40"/>
      <c r="B309" s="125"/>
      <c r="C309" s="126"/>
      <c r="D309" s="125"/>
      <c r="E309" s="126"/>
      <c r="F309" s="126"/>
      <c r="G309" s="40"/>
    </row>
    <row r="310" spans="1:7" ht="15">
      <c r="A310" s="40"/>
      <c r="B310" s="125"/>
      <c r="C310" s="126"/>
      <c r="D310" s="125"/>
      <c r="E310" s="126"/>
      <c r="F310" s="126"/>
      <c r="G310" s="40"/>
    </row>
    <row r="311" spans="1:7" ht="15">
      <c r="A311" s="40"/>
      <c r="B311" s="125"/>
      <c r="C311" s="126"/>
      <c r="D311" s="125"/>
      <c r="E311" s="126"/>
      <c r="F311" s="126"/>
      <c r="G311" s="40"/>
    </row>
    <row r="312" spans="1:7" ht="15">
      <c r="A312" s="40"/>
      <c r="B312" s="125"/>
      <c r="C312" s="126"/>
      <c r="D312" s="125"/>
      <c r="E312" s="126"/>
      <c r="F312" s="126"/>
      <c r="G312" s="40"/>
    </row>
    <row r="313" spans="1:7" ht="15">
      <c r="A313" s="40"/>
      <c r="B313" s="125"/>
      <c r="C313" s="126"/>
      <c r="D313" s="125"/>
      <c r="E313" s="126"/>
      <c r="F313" s="126"/>
      <c r="G313" s="40"/>
    </row>
    <row r="314" spans="1:7" ht="15">
      <c r="A314" s="40"/>
      <c r="B314" s="125"/>
      <c r="C314" s="126"/>
      <c r="D314" s="125"/>
      <c r="E314" s="126"/>
      <c r="F314" s="126"/>
      <c r="G314" s="40"/>
    </row>
    <row r="315" spans="1:7" ht="15">
      <c r="A315" s="40"/>
      <c r="B315" s="125"/>
      <c r="C315" s="126"/>
      <c r="D315" s="125"/>
      <c r="E315" s="126"/>
      <c r="F315" s="126"/>
      <c r="G315" s="40"/>
    </row>
    <row r="316" spans="1:7" ht="15">
      <c r="A316" s="40"/>
      <c r="B316" s="125"/>
      <c r="C316" s="126"/>
      <c r="D316" s="125"/>
      <c r="E316" s="126"/>
      <c r="F316" s="126"/>
      <c r="G316" s="40"/>
    </row>
    <row r="317" spans="1:7" ht="15">
      <c r="A317" s="40"/>
      <c r="B317" s="125"/>
      <c r="C317" s="126"/>
      <c r="D317" s="125"/>
      <c r="E317" s="126"/>
      <c r="F317" s="126"/>
      <c r="G317" s="40"/>
    </row>
    <row r="318" spans="1:7" ht="15">
      <c r="A318" s="40"/>
      <c r="B318" s="125"/>
      <c r="C318" s="126"/>
      <c r="D318" s="125"/>
      <c r="E318" s="126"/>
      <c r="F318" s="126"/>
      <c r="G318" s="40"/>
    </row>
    <row r="319" spans="1:7" ht="15">
      <c r="A319" s="40"/>
      <c r="B319" s="125"/>
      <c r="C319" s="126"/>
      <c r="D319" s="125"/>
      <c r="E319" s="126"/>
      <c r="F319" s="126"/>
      <c r="G319" s="40"/>
    </row>
    <row r="320" spans="1:7" ht="15">
      <c r="A320" s="40"/>
      <c r="B320" s="125"/>
      <c r="C320" s="126"/>
      <c r="D320" s="125"/>
      <c r="E320" s="126"/>
      <c r="F320" s="126"/>
      <c r="G320" s="40"/>
    </row>
    <row r="321" spans="1:7" ht="15">
      <c r="A321" s="40"/>
      <c r="B321" s="125"/>
      <c r="C321" s="126"/>
      <c r="D321" s="125"/>
      <c r="E321" s="126"/>
      <c r="F321" s="126"/>
      <c r="G321" s="40"/>
    </row>
    <row r="322" spans="1:7" ht="15">
      <c r="A322" s="40"/>
      <c r="B322" s="125"/>
      <c r="C322" s="126"/>
      <c r="D322" s="125"/>
      <c r="E322" s="126"/>
      <c r="F322" s="126"/>
      <c r="G322" s="40"/>
    </row>
    <row r="323" spans="1:7" ht="15">
      <c r="A323" s="40"/>
      <c r="B323" s="125"/>
      <c r="C323" s="126"/>
      <c r="D323" s="125"/>
      <c r="E323" s="126"/>
      <c r="F323" s="126"/>
      <c r="G323" s="40"/>
    </row>
    <row r="324" spans="1:7" ht="15">
      <c r="A324" s="40"/>
      <c r="B324" s="125"/>
      <c r="C324" s="126"/>
      <c r="D324" s="125"/>
      <c r="E324" s="126"/>
      <c r="F324" s="126"/>
      <c r="G324" s="40"/>
    </row>
    <row r="325" spans="1:7" ht="15">
      <c r="A325" s="40"/>
      <c r="B325" s="125"/>
      <c r="C325" s="126"/>
      <c r="D325" s="125"/>
      <c r="E325" s="126"/>
      <c r="F325" s="126"/>
      <c r="G325" s="40"/>
    </row>
    <row r="326" spans="1:7" ht="15">
      <c r="A326" s="40"/>
      <c r="B326" s="125"/>
      <c r="C326" s="126"/>
      <c r="D326" s="125"/>
      <c r="E326" s="126"/>
      <c r="F326" s="126"/>
      <c r="G326" s="40"/>
    </row>
    <row r="327" spans="1:7" ht="15">
      <c r="A327" s="40"/>
      <c r="B327" s="125"/>
      <c r="C327" s="126"/>
      <c r="D327" s="125"/>
      <c r="E327" s="126"/>
      <c r="F327" s="126"/>
      <c r="G327" s="40"/>
    </row>
    <row r="328" spans="1:7" ht="15">
      <c r="A328" s="40"/>
      <c r="B328" s="125"/>
      <c r="C328" s="126"/>
      <c r="D328" s="125"/>
      <c r="E328" s="126"/>
      <c r="F328" s="126"/>
      <c r="G328" s="40"/>
    </row>
    <row r="329" spans="1:7" ht="15">
      <c r="A329" s="40"/>
      <c r="B329" s="125"/>
      <c r="C329" s="126"/>
      <c r="D329" s="125"/>
      <c r="E329" s="126"/>
      <c r="F329" s="126"/>
      <c r="G329" s="40"/>
    </row>
    <row r="330" spans="1:7" ht="15">
      <c r="A330" s="40"/>
      <c r="B330" s="125"/>
      <c r="C330" s="126"/>
      <c r="D330" s="125"/>
      <c r="E330" s="126"/>
      <c r="F330" s="126"/>
      <c r="G330" s="40"/>
    </row>
    <row r="331" spans="1:7" ht="15">
      <c r="A331" s="40"/>
      <c r="B331" s="125"/>
      <c r="C331" s="126"/>
      <c r="D331" s="125"/>
      <c r="E331" s="126"/>
      <c r="F331" s="126"/>
      <c r="G331" s="40"/>
    </row>
    <row r="332" spans="1:7" ht="15">
      <c r="A332" s="40"/>
      <c r="B332" s="125"/>
      <c r="C332" s="126"/>
      <c r="D332" s="125"/>
      <c r="E332" s="126"/>
      <c r="F332" s="126"/>
      <c r="G332" s="40"/>
    </row>
    <row r="333" spans="1:7" ht="15">
      <c r="A333" s="40"/>
      <c r="B333" s="125"/>
      <c r="C333" s="126"/>
      <c r="D333" s="125"/>
      <c r="E333" s="126"/>
      <c r="F333" s="126"/>
      <c r="G333" s="40"/>
    </row>
    <row r="334" spans="1:7" ht="15">
      <c r="A334" s="40"/>
      <c r="B334" s="125"/>
      <c r="C334" s="126"/>
      <c r="D334" s="125"/>
      <c r="E334" s="126"/>
      <c r="F334" s="126"/>
      <c r="G334" s="40"/>
    </row>
    <row r="335" spans="1:7" ht="15">
      <c r="A335" s="40"/>
      <c r="B335" s="125"/>
      <c r="C335" s="126"/>
      <c r="D335" s="125"/>
      <c r="E335" s="126"/>
      <c r="F335" s="126"/>
      <c r="G335" s="40"/>
    </row>
    <row r="336" spans="1:7" ht="15">
      <c r="A336" s="40"/>
      <c r="B336" s="125"/>
      <c r="C336" s="126"/>
      <c r="D336" s="125"/>
      <c r="E336" s="126"/>
      <c r="F336" s="126"/>
      <c r="G336" s="40"/>
    </row>
    <row r="337" spans="1:7" ht="15">
      <c r="A337" s="40"/>
      <c r="B337" s="125"/>
      <c r="C337" s="126"/>
      <c r="D337" s="125"/>
      <c r="E337" s="126"/>
      <c r="F337" s="126"/>
      <c r="G337" s="40"/>
    </row>
    <row r="338" spans="1:7" ht="15">
      <c r="A338" s="40"/>
      <c r="B338" s="125"/>
      <c r="C338" s="126"/>
      <c r="D338" s="125"/>
      <c r="E338" s="126"/>
      <c r="F338" s="126"/>
      <c r="G338" s="40"/>
    </row>
    <row r="339" spans="1:7" ht="15">
      <c r="A339" s="40"/>
      <c r="B339" s="125"/>
      <c r="C339" s="126"/>
      <c r="D339" s="125"/>
      <c r="E339" s="126"/>
      <c r="F339" s="126"/>
      <c r="G339" s="40"/>
    </row>
    <row r="340" spans="1:7" ht="15">
      <c r="A340" s="40"/>
      <c r="B340" s="125"/>
      <c r="C340" s="126"/>
      <c r="D340" s="125"/>
      <c r="E340" s="126"/>
      <c r="F340" s="126"/>
      <c r="G340" s="40"/>
    </row>
    <row r="341" spans="1:7" ht="15">
      <c r="A341" s="40"/>
      <c r="B341" s="125"/>
      <c r="C341" s="126"/>
      <c r="D341" s="125"/>
      <c r="E341" s="126"/>
      <c r="F341" s="126"/>
      <c r="G341" s="40"/>
    </row>
    <row r="342" spans="1:7" ht="15">
      <c r="A342" s="40"/>
      <c r="B342" s="125"/>
      <c r="C342" s="126"/>
      <c r="D342" s="125"/>
      <c r="E342" s="126"/>
      <c r="F342" s="126"/>
      <c r="G342" s="40"/>
    </row>
    <row r="343" spans="1:7" ht="15">
      <c r="A343" s="40"/>
      <c r="B343" s="125"/>
      <c r="C343" s="126"/>
      <c r="D343" s="125"/>
      <c r="E343" s="126"/>
      <c r="F343" s="126"/>
      <c r="G343" s="40"/>
    </row>
    <row r="344" spans="1:7" ht="15">
      <c r="A344" s="40"/>
      <c r="B344" s="125"/>
      <c r="C344" s="126"/>
      <c r="D344" s="125"/>
      <c r="E344" s="126"/>
      <c r="F344" s="126"/>
      <c r="G344" s="40"/>
    </row>
    <row r="345" spans="1:7" ht="15">
      <c r="A345" s="40"/>
      <c r="B345" s="125"/>
      <c r="C345" s="126"/>
      <c r="D345" s="125"/>
      <c r="E345" s="126"/>
      <c r="F345" s="126"/>
      <c r="G345" s="40"/>
    </row>
    <row r="346" spans="1:7" ht="15">
      <c r="A346" s="40"/>
      <c r="B346" s="125"/>
      <c r="C346" s="126"/>
      <c r="D346" s="125"/>
      <c r="E346" s="126"/>
      <c r="F346" s="126"/>
      <c r="G346" s="40"/>
    </row>
    <row r="347" spans="1:7" ht="15">
      <c r="A347" s="40"/>
      <c r="B347" s="125"/>
      <c r="C347" s="126"/>
      <c r="D347" s="125"/>
      <c r="E347" s="126"/>
      <c r="F347" s="126"/>
      <c r="G347" s="40"/>
    </row>
    <row r="348" spans="1:7" ht="15">
      <c r="A348" s="40"/>
      <c r="B348" s="125"/>
      <c r="C348" s="126"/>
      <c r="D348" s="125"/>
      <c r="E348" s="126"/>
      <c r="F348" s="126"/>
      <c r="G348" s="40"/>
    </row>
    <row r="349" spans="1:7" ht="15">
      <c r="A349" s="40"/>
      <c r="B349" s="125"/>
      <c r="C349" s="126"/>
      <c r="D349" s="125"/>
      <c r="E349" s="126"/>
      <c r="F349" s="126"/>
      <c r="G349" s="40"/>
    </row>
    <row r="350" spans="1:7" ht="15">
      <c r="A350" s="40"/>
      <c r="B350" s="125"/>
      <c r="C350" s="126"/>
      <c r="D350" s="125"/>
      <c r="E350" s="126"/>
      <c r="F350" s="126"/>
      <c r="G350" s="40"/>
    </row>
    <row r="351" spans="1:7" ht="15">
      <c r="A351" s="40"/>
      <c r="B351" s="125"/>
      <c r="C351" s="126"/>
      <c r="D351" s="125"/>
      <c r="E351" s="126"/>
      <c r="F351" s="126"/>
      <c r="G351" s="40"/>
    </row>
    <row r="352" spans="1:7" ht="15">
      <c r="A352" s="40"/>
      <c r="B352" s="125"/>
      <c r="C352" s="126"/>
      <c r="D352" s="125"/>
      <c r="E352" s="126"/>
      <c r="F352" s="126"/>
      <c r="G352" s="40"/>
    </row>
    <row r="353" spans="1:7" ht="15">
      <c r="A353" s="40"/>
      <c r="B353" s="125"/>
      <c r="C353" s="126"/>
      <c r="D353" s="125"/>
      <c r="E353" s="126"/>
      <c r="F353" s="126"/>
      <c r="G353" s="40"/>
    </row>
    <row r="354" spans="1:7" ht="15">
      <c r="A354" s="40"/>
      <c r="B354" s="125"/>
      <c r="C354" s="126"/>
      <c r="D354" s="125"/>
      <c r="E354" s="126"/>
      <c r="F354" s="126"/>
      <c r="G354" s="40"/>
    </row>
    <row r="355" spans="1:7" ht="15">
      <c r="A355" s="40"/>
      <c r="B355" s="125"/>
      <c r="C355" s="126"/>
      <c r="D355" s="125"/>
      <c r="E355" s="126"/>
      <c r="F355" s="126"/>
      <c r="G355" s="40"/>
    </row>
    <row r="356" spans="1:7" ht="15">
      <c r="A356" s="40"/>
      <c r="B356" s="125"/>
      <c r="C356" s="126"/>
      <c r="D356" s="125"/>
      <c r="E356" s="126"/>
      <c r="F356" s="126"/>
      <c r="G356" s="40"/>
    </row>
    <row r="357" spans="1:7" ht="15">
      <c r="A357" s="40"/>
      <c r="B357" s="125"/>
      <c r="C357" s="126"/>
      <c r="D357" s="125"/>
      <c r="E357" s="126"/>
      <c r="F357" s="126"/>
      <c r="G357" s="40"/>
    </row>
    <row r="358" spans="1:7" ht="15">
      <c r="A358" s="40"/>
      <c r="B358" s="125"/>
      <c r="C358" s="126"/>
      <c r="D358" s="125"/>
      <c r="E358" s="126"/>
      <c r="F358" s="126"/>
      <c r="G358" s="40"/>
    </row>
    <row r="359" spans="1:7" ht="15">
      <c r="A359" s="40"/>
      <c r="B359" s="125"/>
      <c r="C359" s="126"/>
      <c r="D359" s="125"/>
      <c r="E359" s="126"/>
      <c r="F359" s="126"/>
      <c r="G359" s="40"/>
    </row>
    <row r="360" spans="1:7" ht="15">
      <c r="A360" s="40"/>
      <c r="B360" s="125"/>
      <c r="C360" s="126"/>
      <c r="D360" s="125"/>
      <c r="E360" s="126"/>
      <c r="F360" s="126"/>
      <c r="G360" s="40"/>
    </row>
    <row r="361" spans="1:7" ht="15">
      <c r="A361" s="40"/>
      <c r="B361" s="125"/>
      <c r="C361" s="126"/>
      <c r="D361" s="125"/>
      <c r="E361" s="126"/>
      <c r="F361" s="126"/>
      <c r="G361" s="40"/>
    </row>
    <row r="362" spans="1:7" ht="15">
      <c r="A362" s="40"/>
      <c r="B362" s="125"/>
      <c r="C362" s="126"/>
      <c r="D362" s="125"/>
      <c r="E362" s="126"/>
      <c r="F362" s="126"/>
      <c r="G362" s="40"/>
    </row>
    <row r="363" spans="1:7" ht="15">
      <c r="A363" s="40"/>
      <c r="B363" s="125"/>
      <c r="C363" s="126"/>
      <c r="D363" s="125"/>
      <c r="E363" s="126"/>
      <c r="F363" s="126"/>
      <c r="G363" s="40"/>
    </row>
    <row r="364" spans="1:7" ht="15">
      <c r="A364" s="40"/>
      <c r="B364" s="125"/>
      <c r="C364" s="126"/>
      <c r="D364" s="125"/>
      <c r="E364" s="126"/>
      <c r="F364" s="126"/>
      <c r="G364" s="40"/>
    </row>
    <row r="365" spans="1:7" ht="15">
      <c r="A365" s="40"/>
      <c r="B365" s="125"/>
      <c r="C365" s="126"/>
      <c r="D365" s="125"/>
      <c r="E365" s="126"/>
      <c r="F365" s="126"/>
      <c r="G365" s="40"/>
    </row>
    <row r="366" spans="1:7" ht="15">
      <c r="A366" s="40"/>
      <c r="B366" s="125"/>
      <c r="C366" s="126"/>
      <c r="D366" s="125"/>
      <c r="E366" s="126"/>
      <c r="F366" s="126"/>
      <c r="G366" s="40"/>
    </row>
    <row r="367" spans="1:7" ht="15">
      <c r="A367" s="40"/>
      <c r="B367" s="125"/>
      <c r="C367" s="126"/>
      <c r="D367" s="125"/>
      <c r="E367" s="126"/>
      <c r="F367" s="126"/>
      <c r="G367" s="40"/>
    </row>
    <row r="368" spans="1:7" ht="15">
      <c r="A368" s="40"/>
      <c r="B368" s="125"/>
      <c r="C368" s="126"/>
      <c r="D368" s="125"/>
      <c r="E368" s="126"/>
      <c r="F368" s="126"/>
      <c r="G368" s="40"/>
    </row>
    <row r="369" spans="1:7" ht="15">
      <c r="A369" s="40"/>
      <c r="B369" s="125"/>
      <c r="C369" s="126"/>
      <c r="D369" s="125"/>
      <c r="E369" s="126"/>
      <c r="F369" s="126"/>
      <c r="G369" s="40"/>
    </row>
    <row r="370" spans="1:7" ht="15">
      <c r="A370" s="40"/>
      <c r="B370" s="125"/>
      <c r="C370" s="126"/>
      <c r="D370" s="125"/>
      <c r="E370" s="126"/>
      <c r="F370" s="126"/>
      <c r="G370" s="40"/>
    </row>
    <row r="371" spans="1:7" ht="15">
      <c r="A371" s="40"/>
      <c r="B371" s="125"/>
      <c r="C371" s="126"/>
      <c r="D371" s="125"/>
      <c r="E371" s="126"/>
      <c r="F371" s="126"/>
      <c r="G371" s="40"/>
    </row>
    <row r="372" spans="1:7" ht="15">
      <c r="A372" s="40"/>
      <c r="B372" s="125"/>
      <c r="C372" s="126"/>
      <c r="D372" s="125"/>
      <c r="E372" s="126"/>
      <c r="F372" s="126"/>
      <c r="G372" s="40"/>
    </row>
    <row r="373" spans="1:7" ht="15">
      <c r="A373" s="40"/>
      <c r="B373" s="125"/>
      <c r="C373" s="126"/>
      <c r="D373" s="125"/>
      <c r="E373" s="126"/>
      <c r="F373" s="126"/>
      <c r="G373" s="40"/>
    </row>
    <row r="374" spans="1:7" ht="15">
      <c r="A374" s="40"/>
      <c r="B374" s="125"/>
      <c r="C374" s="126"/>
      <c r="D374" s="125"/>
      <c r="E374" s="126"/>
      <c r="F374" s="126"/>
      <c r="G374" s="40"/>
    </row>
    <row r="375" spans="1:7" ht="15">
      <c r="A375" s="40"/>
      <c r="B375" s="125"/>
      <c r="C375" s="126"/>
      <c r="D375" s="125"/>
      <c r="E375" s="126"/>
      <c r="F375" s="126"/>
      <c r="G375" s="40"/>
    </row>
    <row r="376" spans="1:7" ht="15">
      <c r="A376" s="40"/>
      <c r="B376" s="125"/>
      <c r="C376" s="126"/>
      <c r="D376" s="125"/>
      <c r="E376" s="126"/>
      <c r="F376" s="126"/>
      <c r="G376" s="40"/>
    </row>
    <row r="377" spans="1:7" ht="15">
      <c r="A377" s="40"/>
      <c r="B377" s="125"/>
      <c r="C377" s="126"/>
      <c r="D377" s="125"/>
      <c r="E377" s="126"/>
      <c r="F377" s="126"/>
      <c r="G377" s="40"/>
    </row>
    <row r="378" spans="1:7" ht="15">
      <c r="A378" s="40"/>
      <c r="B378" s="125"/>
      <c r="C378" s="126"/>
      <c r="D378" s="125"/>
      <c r="E378" s="126"/>
      <c r="F378" s="126"/>
      <c r="G378" s="40"/>
    </row>
    <row r="379" spans="1:7" ht="15">
      <c r="A379" s="40"/>
      <c r="B379" s="125"/>
      <c r="C379" s="126"/>
      <c r="D379" s="125"/>
      <c r="E379" s="126"/>
      <c r="F379" s="126"/>
      <c r="G379" s="40"/>
    </row>
    <row r="380" spans="1:7" ht="15">
      <c r="A380" s="40"/>
      <c r="B380" s="125"/>
      <c r="C380" s="126"/>
      <c r="D380" s="125"/>
      <c r="E380" s="126"/>
      <c r="F380" s="126"/>
      <c r="G380" s="40"/>
    </row>
    <row r="381" spans="1:7" ht="15">
      <c r="A381" s="40"/>
      <c r="B381" s="125"/>
      <c r="C381" s="126"/>
      <c r="D381" s="125"/>
      <c r="E381" s="126"/>
      <c r="F381" s="126"/>
      <c r="G381" s="40"/>
    </row>
    <row r="382" spans="1:7" ht="15">
      <c r="A382" s="40"/>
      <c r="B382" s="125"/>
      <c r="C382" s="126"/>
      <c r="D382" s="125"/>
      <c r="E382" s="126"/>
      <c r="F382" s="126"/>
      <c r="G382" s="40"/>
    </row>
    <row r="383" spans="1:7" ht="15">
      <c r="A383" s="40"/>
      <c r="B383" s="125"/>
      <c r="C383" s="126"/>
      <c r="D383" s="125"/>
      <c r="E383" s="126"/>
      <c r="F383" s="126"/>
      <c r="G383" s="40"/>
    </row>
    <row r="384" spans="1:7" ht="15">
      <c r="A384" s="40"/>
      <c r="B384" s="125"/>
      <c r="C384" s="126"/>
      <c r="D384" s="125"/>
      <c r="E384" s="126"/>
      <c r="F384" s="126"/>
      <c r="G384" s="40"/>
    </row>
    <row r="385" spans="1:7" ht="15">
      <c r="A385" s="40"/>
      <c r="B385" s="125"/>
      <c r="C385" s="126"/>
      <c r="D385" s="125"/>
      <c r="E385" s="126"/>
      <c r="F385" s="126"/>
      <c r="G385" s="40"/>
    </row>
    <row r="386" spans="1:7" ht="15">
      <c r="A386" s="40"/>
      <c r="B386" s="125"/>
      <c r="C386" s="126"/>
      <c r="D386" s="125"/>
      <c r="E386" s="126"/>
      <c r="F386" s="126"/>
      <c r="G386" s="40"/>
    </row>
    <row r="387" spans="1:7" ht="15">
      <c r="A387" s="40"/>
      <c r="B387" s="125"/>
      <c r="C387" s="126"/>
      <c r="D387" s="125"/>
      <c r="E387" s="126"/>
      <c r="F387" s="126"/>
      <c r="G387" s="40"/>
    </row>
    <row r="388" spans="1:7" ht="15">
      <c r="A388" s="40"/>
      <c r="B388" s="125"/>
      <c r="C388" s="126"/>
      <c r="D388" s="125"/>
      <c r="E388" s="126"/>
      <c r="F388" s="126"/>
      <c r="G388" s="40"/>
    </row>
    <row r="389" spans="1:7" ht="15">
      <c r="A389" s="40"/>
      <c r="B389" s="125"/>
      <c r="C389" s="126"/>
      <c r="D389" s="125"/>
      <c r="E389" s="126"/>
      <c r="F389" s="126"/>
      <c r="G389" s="40"/>
    </row>
    <row r="390" spans="1:7" ht="15">
      <c r="A390" s="40"/>
      <c r="B390" s="125"/>
      <c r="C390" s="126"/>
      <c r="D390" s="125"/>
      <c r="E390" s="126"/>
      <c r="F390" s="126"/>
      <c r="G390" s="40"/>
    </row>
    <row r="391" spans="1:7" ht="15">
      <c r="A391" s="40"/>
      <c r="B391" s="125"/>
      <c r="C391" s="126"/>
      <c r="D391" s="125"/>
      <c r="E391" s="126"/>
      <c r="F391" s="126"/>
      <c r="G391" s="40"/>
    </row>
    <row r="392" spans="1:7" ht="15">
      <c r="A392" s="40"/>
      <c r="B392" s="125"/>
      <c r="C392" s="126"/>
      <c r="D392" s="125"/>
      <c r="E392" s="126"/>
      <c r="F392" s="126"/>
      <c r="G392" s="40"/>
    </row>
    <row r="393" spans="1:7" ht="15">
      <c r="A393" s="40"/>
      <c r="B393" s="125"/>
      <c r="C393" s="126"/>
      <c r="D393" s="125"/>
      <c r="E393" s="126"/>
      <c r="F393" s="126"/>
      <c r="G393" s="40"/>
    </row>
    <row r="394" spans="1:7" ht="15">
      <c r="A394" s="40"/>
      <c r="B394" s="125"/>
      <c r="C394" s="126"/>
      <c r="D394" s="125"/>
      <c r="E394" s="126"/>
      <c r="F394" s="126"/>
      <c r="G394" s="40"/>
    </row>
    <row r="395" spans="1:7" ht="15">
      <c r="A395" s="40"/>
      <c r="B395" s="125"/>
      <c r="C395" s="126"/>
      <c r="D395" s="125"/>
      <c r="E395" s="126"/>
      <c r="F395" s="126"/>
      <c r="G395" s="40"/>
    </row>
    <row r="396" spans="1:7" ht="15">
      <c r="A396" s="40"/>
      <c r="B396" s="125"/>
      <c r="C396" s="126"/>
      <c r="D396" s="125"/>
      <c r="E396" s="126"/>
      <c r="F396" s="126"/>
      <c r="G396" s="40"/>
    </row>
    <row r="397" spans="1:7" ht="15">
      <c r="A397" s="40"/>
      <c r="B397" s="125"/>
      <c r="C397" s="126"/>
      <c r="D397" s="125"/>
      <c r="E397" s="126"/>
      <c r="F397" s="126"/>
      <c r="G397" s="40"/>
    </row>
    <row r="398" spans="1:7" ht="15">
      <c r="A398" s="40"/>
      <c r="B398" s="125"/>
      <c r="C398" s="126"/>
      <c r="D398" s="125"/>
      <c r="E398" s="126"/>
      <c r="F398" s="126"/>
      <c r="G398" s="40"/>
    </row>
    <row r="399" spans="1:7" ht="15">
      <c r="A399" s="40"/>
      <c r="B399" s="125"/>
      <c r="C399" s="126"/>
      <c r="D399" s="125"/>
      <c r="E399" s="126"/>
      <c r="F399" s="126"/>
      <c r="G399" s="40"/>
    </row>
    <row r="400" spans="1:7" ht="15">
      <c r="A400" s="40"/>
      <c r="B400" s="125"/>
      <c r="C400" s="126"/>
      <c r="D400" s="125"/>
      <c r="E400" s="126"/>
      <c r="F400" s="126"/>
      <c r="G400" s="40"/>
    </row>
    <row r="401" spans="1:7" ht="15">
      <c r="A401" s="40"/>
      <c r="B401" s="125"/>
      <c r="C401" s="126"/>
      <c r="D401" s="125"/>
      <c r="E401" s="126"/>
      <c r="F401" s="126"/>
      <c r="G401" s="40"/>
    </row>
    <row r="402" spans="1:7" ht="15">
      <c r="A402" s="40"/>
      <c r="B402" s="125"/>
      <c r="C402" s="126"/>
      <c r="D402" s="125"/>
      <c r="E402" s="126"/>
      <c r="F402" s="126"/>
      <c r="G402" s="40"/>
    </row>
    <row r="403" spans="1:7" ht="15">
      <c r="A403" s="40"/>
      <c r="B403" s="125"/>
      <c r="C403" s="126"/>
      <c r="D403" s="125"/>
      <c r="E403" s="126"/>
      <c r="F403" s="126"/>
      <c r="G403" s="40"/>
    </row>
    <row r="404" spans="1:7" ht="15">
      <c r="A404" s="40"/>
      <c r="B404" s="125"/>
      <c r="C404" s="126"/>
      <c r="D404" s="125"/>
      <c r="E404" s="126"/>
      <c r="F404" s="126"/>
      <c r="G404" s="40"/>
    </row>
    <row r="405" spans="1:7" ht="15">
      <c r="A405" s="40"/>
      <c r="B405" s="125"/>
      <c r="C405" s="126"/>
      <c r="D405" s="125"/>
      <c r="E405" s="126"/>
      <c r="F405" s="126"/>
      <c r="G405" s="40"/>
    </row>
    <row r="406" spans="1:7" ht="15">
      <c r="A406" s="40"/>
      <c r="B406" s="125"/>
      <c r="C406" s="126"/>
      <c r="D406" s="125"/>
      <c r="E406" s="126"/>
      <c r="F406" s="126"/>
      <c r="G406" s="40"/>
    </row>
    <row r="407" spans="1:7" ht="15">
      <c r="A407" s="40"/>
      <c r="B407" s="125"/>
      <c r="C407" s="126"/>
      <c r="D407" s="125"/>
      <c r="E407" s="126"/>
      <c r="F407" s="126"/>
      <c r="G407" s="40"/>
    </row>
    <row r="408" spans="1:7" ht="15">
      <c r="A408" s="40"/>
      <c r="B408" s="125"/>
      <c r="C408" s="126"/>
      <c r="D408" s="125"/>
      <c r="E408" s="126"/>
      <c r="F408" s="126"/>
      <c r="G408" s="40"/>
    </row>
    <row r="409" spans="1:7" ht="15">
      <c r="A409" s="40"/>
      <c r="B409" s="125"/>
      <c r="C409" s="126"/>
      <c r="D409" s="125"/>
      <c r="E409" s="126"/>
      <c r="F409" s="126"/>
      <c r="G409" s="40"/>
    </row>
    <row r="410" spans="1:7" ht="15">
      <c r="A410" s="40"/>
      <c r="B410" s="125"/>
      <c r="C410" s="126"/>
      <c r="D410" s="125"/>
      <c r="E410" s="126"/>
      <c r="F410" s="126"/>
      <c r="G410" s="40"/>
    </row>
    <row r="411" spans="1:7" ht="15">
      <c r="A411" s="40"/>
      <c r="B411" s="125"/>
      <c r="C411" s="126"/>
      <c r="D411" s="125"/>
      <c r="E411" s="126"/>
      <c r="F411" s="126"/>
      <c r="G411" s="40"/>
    </row>
    <row r="412" spans="1:7" ht="15">
      <c r="A412" s="40"/>
      <c r="B412" s="125"/>
      <c r="C412" s="126"/>
      <c r="D412" s="125"/>
      <c r="E412" s="126"/>
      <c r="F412" s="126"/>
      <c r="G412" s="40"/>
    </row>
    <row r="413" spans="1:7" ht="15">
      <c r="A413" s="40"/>
      <c r="B413" s="125"/>
      <c r="C413" s="126"/>
      <c r="D413" s="125"/>
      <c r="E413" s="126"/>
      <c r="F413" s="126"/>
      <c r="G413" s="40"/>
    </row>
    <row r="414" spans="1:7" ht="15">
      <c r="A414" s="40"/>
      <c r="B414" s="125"/>
      <c r="C414" s="126"/>
      <c r="D414" s="125"/>
      <c r="E414" s="126"/>
      <c r="F414" s="126"/>
      <c r="G414" s="40"/>
    </row>
    <row r="415" spans="1:7" ht="15">
      <c r="A415" s="40"/>
      <c r="B415" s="125"/>
      <c r="C415" s="126"/>
      <c r="D415" s="125"/>
      <c r="E415" s="126"/>
      <c r="F415" s="126"/>
      <c r="G415" s="40"/>
    </row>
    <row r="416" spans="1:7" ht="15">
      <c r="A416" s="40"/>
      <c r="B416" s="125"/>
      <c r="C416" s="126"/>
      <c r="D416" s="125"/>
      <c r="E416" s="126"/>
      <c r="F416" s="126"/>
      <c r="G416" s="40"/>
    </row>
    <row r="417" spans="1:7" ht="15">
      <c r="A417" s="40"/>
      <c r="B417" s="125"/>
      <c r="C417" s="126"/>
      <c r="D417" s="125"/>
      <c r="E417" s="126"/>
      <c r="F417" s="126"/>
      <c r="G417" s="40"/>
    </row>
    <row r="418" spans="1:7" ht="15">
      <c r="A418" s="40"/>
      <c r="B418" s="125"/>
      <c r="C418" s="126"/>
      <c r="D418" s="125"/>
      <c r="E418" s="126"/>
      <c r="F418" s="126"/>
      <c r="G418" s="40"/>
    </row>
    <row r="419" spans="1:7" ht="15">
      <c r="A419" s="40"/>
      <c r="B419" s="125"/>
      <c r="C419" s="126"/>
      <c r="D419" s="125"/>
      <c r="E419" s="126"/>
      <c r="F419" s="126"/>
      <c r="G419" s="40"/>
    </row>
    <row r="420" spans="1:7" ht="15">
      <c r="A420" s="40"/>
      <c r="B420" s="125"/>
      <c r="C420" s="126"/>
      <c r="D420" s="125"/>
      <c r="E420" s="126"/>
      <c r="F420" s="126"/>
      <c r="G420" s="40"/>
    </row>
    <row r="421" spans="1:7" ht="15">
      <c r="A421" s="40"/>
      <c r="B421" s="125"/>
      <c r="C421" s="126"/>
      <c r="D421" s="125"/>
      <c r="E421" s="126"/>
      <c r="F421" s="126"/>
      <c r="G421" s="40"/>
    </row>
    <row r="422" spans="1:7" ht="15">
      <c r="A422" s="40"/>
      <c r="B422" s="125"/>
      <c r="C422" s="126"/>
      <c r="D422" s="125"/>
      <c r="E422" s="126"/>
      <c r="F422" s="126"/>
      <c r="G422" s="40"/>
    </row>
    <row r="423" spans="1:7" ht="15">
      <c r="A423" s="40"/>
      <c r="B423" s="125"/>
      <c r="C423" s="126"/>
      <c r="D423" s="125"/>
      <c r="E423" s="126"/>
      <c r="F423" s="126"/>
      <c r="G423" s="40"/>
    </row>
    <row r="424" spans="1:7" ht="15">
      <c r="A424" s="40"/>
      <c r="B424" s="125"/>
      <c r="C424" s="126"/>
      <c r="D424" s="125"/>
      <c r="E424" s="126"/>
      <c r="F424" s="126"/>
      <c r="G424" s="40"/>
    </row>
    <row r="425" spans="1:7" ht="15">
      <c r="A425" s="40"/>
      <c r="B425" s="125"/>
      <c r="C425" s="126"/>
      <c r="D425" s="125"/>
      <c r="E425" s="126"/>
      <c r="F425" s="126"/>
      <c r="G425" s="40"/>
    </row>
    <row r="426" spans="1:7" ht="15">
      <c r="A426" s="40"/>
      <c r="B426" s="125"/>
      <c r="C426" s="126"/>
      <c r="D426" s="125"/>
      <c r="E426" s="126"/>
      <c r="F426" s="126"/>
      <c r="G426" s="40"/>
    </row>
    <row r="427" spans="1:7" ht="15">
      <c r="A427" s="40"/>
      <c r="B427" s="125"/>
      <c r="C427" s="126"/>
      <c r="D427" s="125"/>
      <c r="E427" s="126"/>
      <c r="F427" s="126"/>
      <c r="G427" s="40"/>
    </row>
    <row r="428" spans="1:7" ht="15">
      <c r="A428" s="40"/>
      <c r="B428" s="125"/>
      <c r="C428" s="126"/>
      <c r="D428" s="125"/>
      <c r="E428" s="126"/>
      <c r="F428" s="126"/>
      <c r="G428" s="40"/>
    </row>
    <row r="429" spans="1:7" ht="15">
      <c r="A429" s="40"/>
      <c r="B429" s="125"/>
      <c r="C429" s="126"/>
      <c r="D429" s="125"/>
      <c r="E429" s="126"/>
      <c r="F429" s="126"/>
      <c r="G429" s="40"/>
    </row>
    <row r="430" spans="1:7" ht="15">
      <c r="A430" s="40"/>
      <c r="B430" s="125"/>
      <c r="C430" s="126"/>
      <c r="D430" s="125"/>
      <c r="E430" s="126"/>
      <c r="F430" s="126"/>
      <c r="G430" s="40"/>
    </row>
    <row r="431" spans="1:7" ht="15">
      <c r="A431" s="40"/>
      <c r="B431" s="125"/>
      <c r="C431" s="126"/>
      <c r="D431" s="125"/>
      <c r="E431" s="126"/>
      <c r="F431" s="126"/>
      <c r="G431" s="40"/>
    </row>
    <row r="432" spans="1:7" ht="15">
      <c r="A432" s="40"/>
      <c r="B432" s="125"/>
      <c r="C432" s="126"/>
      <c r="D432" s="125"/>
      <c r="E432" s="126"/>
      <c r="F432" s="126"/>
      <c r="G432" s="40"/>
    </row>
    <row r="433" spans="1:7" ht="15">
      <c r="A433" s="40"/>
      <c r="B433" s="125"/>
      <c r="C433" s="126"/>
      <c r="D433" s="125"/>
      <c r="E433" s="126"/>
      <c r="F433" s="126"/>
      <c r="G433" s="40"/>
    </row>
    <row r="434" spans="1:7" ht="15">
      <c r="A434" s="40"/>
      <c r="B434" s="125"/>
      <c r="C434" s="126"/>
      <c r="D434" s="125"/>
      <c r="E434" s="126"/>
      <c r="F434" s="126"/>
      <c r="G434" s="40"/>
    </row>
    <row r="435" spans="1:7" ht="15">
      <c r="A435" s="40"/>
      <c r="B435" s="125"/>
      <c r="C435" s="126"/>
      <c r="D435" s="125"/>
      <c r="E435" s="126"/>
      <c r="F435" s="126"/>
      <c r="G435" s="40"/>
    </row>
    <row r="436" spans="1:7" ht="15">
      <c r="A436" s="40"/>
      <c r="B436" s="125"/>
      <c r="C436" s="126"/>
      <c r="D436" s="125"/>
      <c r="E436" s="126"/>
      <c r="F436" s="126"/>
      <c r="G436" s="40"/>
    </row>
    <row r="437" spans="1:7" ht="15">
      <c r="A437" s="40"/>
      <c r="B437" s="125"/>
      <c r="C437" s="126"/>
      <c r="D437" s="125"/>
      <c r="E437" s="126"/>
      <c r="F437" s="126"/>
      <c r="G437" s="40"/>
    </row>
    <row r="438" spans="1:7" ht="15">
      <c r="A438" s="40"/>
      <c r="B438" s="125"/>
      <c r="C438" s="126"/>
      <c r="D438" s="125"/>
      <c r="E438" s="126"/>
      <c r="F438" s="126"/>
      <c r="G438" s="40"/>
    </row>
    <row r="439" spans="1:7" ht="15">
      <c r="A439" s="40"/>
      <c r="B439" s="125"/>
      <c r="C439" s="126"/>
      <c r="D439" s="125"/>
      <c r="E439" s="126"/>
      <c r="F439" s="126"/>
      <c r="G439" s="40"/>
    </row>
    <row r="440" spans="1:7" ht="15">
      <c r="A440" s="40"/>
      <c r="B440" s="125"/>
      <c r="C440" s="126"/>
      <c r="D440" s="125"/>
      <c r="E440" s="126"/>
      <c r="F440" s="126"/>
      <c r="G440" s="40"/>
    </row>
    <row r="441" spans="1:7" ht="15">
      <c r="A441" s="40"/>
      <c r="B441" s="125"/>
      <c r="C441" s="126"/>
      <c r="D441" s="125"/>
      <c r="E441" s="126"/>
      <c r="F441" s="126"/>
      <c r="G441" s="40"/>
    </row>
    <row r="442" spans="1:7" ht="15">
      <c r="A442" s="40"/>
      <c r="B442" s="125"/>
      <c r="C442" s="126"/>
      <c r="D442" s="125"/>
      <c r="E442" s="126"/>
      <c r="F442" s="126"/>
      <c r="G442" s="40"/>
    </row>
    <row r="443" spans="1:7" ht="15">
      <c r="A443" s="40"/>
      <c r="B443" s="125"/>
      <c r="C443" s="126"/>
      <c r="D443" s="125"/>
      <c r="E443" s="126"/>
      <c r="F443" s="126"/>
      <c r="G443" s="40"/>
    </row>
    <row r="444" spans="1:7" ht="15">
      <c r="A444" s="40"/>
      <c r="B444" s="125"/>
      <c r="C444" s="126"/>
      <c r="D444" s="125"/>
      <c r="E444" s="126"/>
      <c r="F444" s="126"/>
      <c r="G444" s="40"/>
    </row>
    <row r="445" spans="1:7" ht="15">
      <c r="A445" s="40"/>
      <c r="B445" s="125"/>
      <c r="C445" s="126"/>
      <c r="D445" s="125"/>
      <c r="E445" s="126"/>
      <c r="F445" s="126"/>
      <c r="G445" s="40"/>
    </row>
    <row r="446" spans="1:7" ht="15">
      <c r="A446" s="40"/>
      <c r="B446" s="125"/>
      <c r="C446" s="126"/>
      <c r="D446" s="125"/>
      <c r="E446" s="126"/>
      <c r="F446" s="126"/>
      <c r="G446" s="40"/>
    </row>
    <row r="447" spans="1:7" ht="15">
      <c r="A447" s="40"/>
      <c r="B447" s="125"/>
      <c r="C447" s="126"/>
      <c r="D447" s="125"/>
      <c r="E447" s="126"/>
      <c r="F447" s="126"/>
      <c r="G447" s="40"/>
    </row>
    <row r="448" spans="1:7" ht="15">
      <c r="A448" s="40"/>
      <c r="B448" s="125"/>
      <c r="C448" s="126"/>
      <c r="D448" s="125"/>
      <c r="E448" s="126"/>
      <c r="F448" s="126"/>
      <c r="G448" s="40"/>
    </row>
    <row r="449" spans="1:7" ht="15">
      <c r="A449" s="40"/>
      <c r="B449" s="125"/>
      <c r="C449" s="126"/>
      <c r="D449" s="125"/>
      <c r="E449" s="126"/>
      <c r="F449" s="126"/>
      <c r="G449" s="40"/>
    </row>
    <row r="450" spans="1:7" ht="15">
      <c r="A450" s="40"/>
      <c r="B450" s="125"/>
      <c r="C450" s="126"/>
      <c r="D450" s="125"/>
      <c r="E450" s="126"/>
      <c r="F450" s="126"/>
      <c r="G450" s="40"/>
    </row>
    <row r="451" spans="1:7" ht="15">
      <c r="A451" s="40"/>
      <c r="B451" s="125"/>
      <c r="C451" s="126"/>
      <c r="D451" s="125"/>
      <c r="E451" s="126"/>
      <c r="F451" s="126"/>
      <c r="G451" s="40"/>
    </row>
    <row r="452" spans="1:7" ht="15">
      <c r="A452" s="40"/>
      <c r="B452" s="125"/>
      <c r="C452" s="126"/>
      <c r="D452" s="125"/>
      <c r="E452" s="126"/>
      <c r="F452" s="126"/>
      <c r="G452" s="40"/>
    </row>
    <row r="453" spans="1:7" ht="15">
      <c r="A453" s="40"/>
      <c r="B453" s="125"/>
      <c r="C453" s="126"/>
      <c r="D453" s="125"/>
      <c r="E453" s="126"/>
      <c r="F453" s="126"/>
      <c r="G453" s="40"/>
    </row>
    <row r="454" spans="1:7" ht="15">
      <c r="A454" s="40"/>
      <c r="B454" s="125"/>
      <c r="C454" s="126"/>
      <c r="D454" s="125"/>
      <c r="E454" s="126"/>
      <c r="F454" s="126"/>
      <c r="G454" s="40"/>
    </row>
    <row r="455" spans="1:7" ht="15">
      <c r="A455" s="40"/>
      <c r="B455" s="125"/>
      <c r="C455" s="126"/>
      <c r="D455" s="125"/>
      <c r="E455" s="126"/>
      <c r="F455" s="126"/>
      <c r="G455" s="40"/>
    </row>
    <row r="456" spans="1:7" ht="15">
      <c r="A456" s="40"/>
      <c r="B456" s="125"/>
      <c r="C456" s="126"/>
      <c r="D456" s="125"/>
      <c r="E456" s="126"/>
      <c r="F456" s="126"/>
      <c r="G456" s="40"/>
    </row>
    <row r="457" spans="1:7" ht="15">
      <c r="A457" s="40"/>
      <c r="B457" s="125"/>
      <c r="C457" s="126"/>
      <c r="D457" s="125"/>
      <c r="E457" s="126"/>
      <c r="F457" s="126"/>
      <c r="G457" s="40"/>
    </row>
    <row r="458" spans="1:7" ht="15">
      <c r="A458" s="40"/>
      <c r="B458" s="125"/>
      <c r="C458" s="126"/>
      <c r="D458" s="125"/>
      <c r="E458" s="126"/>
      <c r="F458" s="126"/>
      <c r="G458" s="40"/>
    </row>
    <row r="459" spans="1:7" ht="15">
      <c r="A459" s="40"/>
      <c r="B459" s="125"/>
      <c r="C459" s="126"/>
      <c r="D459" s="125"/>
      <c r="E459" s="126"/>
      <c r="F459" s="126"/>
      <c r="G459" s="40"/>
    </row>
    <row r="460" spans="1:7" ht="15">
      <c r="A460" s="40"/>
      <c r="B460" s="125"/>
      <c r="C460" s="126"/>
      <c r="D460" s="125"/>
      <c r="E460" s="126"/>
      <c r="F460" s="126"/>
      <c r="G460" s="40"/>
    </row>
    <row r="461" spans="1:7" ht="15">
      <c r="A461" s="40"/>
      <c r="B461" s="125"/>
      <c r="C461" s="126"/>
      <c r="D461" s="125"/>
      <c r="E461" s="126"/>
      <c r="F461" s="126"/>
      <c r="G461" s="40"/>
    </row>
    <row r="462" spans="1:7" ht="15">
      <c r="A462" s="40"/>
      <c r="B462" s="125"/>
      <c r="C462" s="126"/>
      <c r="D462" s="125"/>
      <c r="E462" s="126"/>
      <c r="F462" s="126"/>
      <c r="G462" s="40"/>
    </row>
    <row r="463" spans="1:7" ht="15">
      <c r="A463" s="40"/>
      <c r="B463" s="125"/>
      <c r="C463" s="126"/>
      <c r="D463" s="125"/>
      <c r="E463" s="126"/>
      <c r="F463" s="126"/>
      <c r="G463" s="40"/>
    </row>
    <row r="464" spans="1:7" ht="15">
      <c r="A464" s="40"/>
      <c r="B464" s="125"/>
      <c r="C464" s="126"/>
      <c r="D464" s="125"/>
      <c r="E464" s="126"/>
      <c r="F464" s="126"/>
      <c r="G464" s="40"/>
    </row>
    <row r="465" spans="1:7" ht="15">
      <c r="A465" s="40"/>
      <c r="B465" s="125"/>
      <c r="C465" s="126"/>
      <c r="D465" s="125"/>
      <c r="E465" s="126"/>
      <c r="F465" s="126"/>
      <c r="G465" s="40"/>
    </row>
    <row r="466" spans="1:7" ht="15">
      <c r="A466" s="40"/>
      <c r="B466" s="125"/>
      <c r="C466" s="126"/>
      <c r="D466" s="125"/>
      <c r="E466" s="126"/>
      <c r="F466" s="126"/>
      <c r="G466" s="40"/>
    </row>
    <row r="467" spans="1:7" ht="15">
      <c r="A467" s="40"/>
      <c r="B467" s="125"/>
      <c r="C467" s="126"/>
      <c r="D467" s="125"/>
      <c r="E467" s="126"/>
      <c r="F467" s="126"/>
      <c r="G467" s="40"/>
    </row>
    <row r="468" spans="1:7" ht="15">
      <c r="A468" s="40"/>
      <c r="B468" s="125"/>
      <c r="C468" s="126"/>
      <c r="D468" s="125"/>
      <c r="E468" s="126"/>
      <c r="F468" s="126"/>
      <c r="G468" s="40"/>
    </row>
    <row r="469" spans="1:7" ht="15">
      <c r="A469" s="40"/>
      <c r="B469" s="125"/>
      <c r="C469" s="126"/>
      <c r="D469" s="125"/>
      <c r="E469" s="126"/>
      <c r="F469" s="126"/>
      <c r="G469" s="40"/>
    </row>
    <row r="470" spans="1:7" ht="15">
      <c r="A470" s="40"/>
      <c r="B470" s="125"/>
      <c r="C470" s="126"/>
      <c r="D470" s="125"/>
      <c r="E470" s="126"/>
      <c r="F470" s="126"/>
      <c r="G470" s="40"/>
    </row>
    <row r="471" spans="1:7" ht="15">
      <c r="A471" s="40"/>
      <c r="B471" s="125"/>
      <c r="C471" s="126"/>
      <c r="D471" s="125"/>
      <c r="E471" s="126"/>
      <c r="F471" s="126"/>
      <c r="G471" s="40"/>
    </row>
    <row r="472" spans="1:7" ht="15">
      <c r="A472" s="40"/>
      <c r="B472" s="125"/>
      <c r="C472" s="126"/>
      <c r="D472" s="125"/>
      <c r="E472" s="126"/>
      <c r="F472" s="126"/>
      <c r="G472" s="40"/>
    </row>
    <row r="473" spans="1:7" ht="15">
      <c r="A473" s="40"/>
      <c r="B473" s="125"/>
      <c r="C473" s="126"/>
      <c r="D473" s="125"/>
      <c r="E473" s="126"/>
      <c r="F473" s="126"/>
      <c r="G473" s="40"/>
    </row>
    <row r="474" spans="1:7" ht="15">
      <c r="A474" s="40"/>
      <c r="B474" s="125"/>
      <c r="C474" s="126"/>
      <c r="D474" s="125"/>
      <c r="E474" s="126"/>
      <c r="F474" s="126"/>
      <c r="G474" s="40"/>
    </row>
    <row r="475" spans="1:7" ht="15">
      <c r="A475" s="40"/>
      <c r="B475" s="125"/>
      <c r="C475" s="126"/>
      <c r="D475" s="125"/>
      <c r="E475" s="126"/>
      <c r="F475" s="126"/>
      <c r="G475" s="40"/>
    </row>
    <row r="476" spans="1:7" ht="15">
      <c r="A476" s="40"/>
      <c r="B476" s="125"/>
      <c r="C476" s="126"/>
      <c r="D476" s="125"/>
      <c r="E476" s="126"/>
      <c r="F476" s="126"/>
      <c r="G476" s="40"/>
    </row>
    <row r="477" spans="1:7" ht="15">
      <c r="A477" s="40"/>
      <c r="B477" s="125"/>
      <c r="C477" s="126"/>
      <c r="D477" s="125"/>
      <c r="E477" s="126"/>
      <c r="F477" s="126"/>
      <c r="G477" s="40"/>
    </row>
    <row r="478" spans="1:7" ht="15">
      <c r="A478" s="40"/>
      <c r="B478" s="125"/>
      <c r="C478" s="126"/>
      <c r="D478" s="125"/>
      <c r="E478" s="126"/>
      <c r="F478" s="126"/>
      <c r="G478" s="40"/>
    </row>
    <row r="479" spans="1:7" ht="15">
      <c r="A479" s="40"/>
      <c r="B479" s="125"/>
      <c r="C479" s="126"/>
      <c r="D479" s="125"/>
      <c r="E479" s="126"/>
      <c r="F479" s="126"/>
      <c r="G479" s="40"/>
    </row>
    <row r="480" spans="1:7" ht="15">
      <c r="A480" s="40"/>
      <c r="B480" s="125"/>
      <c r="C480" s="126"/>
      <c r="D480" s="125"/>
      <c r="E480" s="126"/>
      <c r="F480" s="126"/>
      <c r="G480" s="40"/>
    </row>
    <row r="481" spans="1:7" ht="15">
      <c r="A481" s="40"/>
      <c r="B481" s="125"/>
      <c r="C481" s="126"/>
      <c r="D481" s="125"/>
      <c r="E481" s="126"/>
      <c r="F481" s="126"/>
      <c r="G481" s="40"/>
    </row>
    <row r="482" spans="1:7" ht="15">
      <c r="A482" s="40"/>
      <c r="B482" s="125"/>
      <c r="C482" s="126"/>
      <c r="D482" s="125"/>
      <c r="E482" s="126"/>
      <c r="F482" s="126"/>
      <c r="G482" s="40"/>
    </row>
    <row r="483" spans="1:7" ht="15">
      <c r="A483" s="40"/>
      <c r="B483" s="125"/>
      <c r="C483" s="126"/>
      <c r="D483" s="125"/>
      <c r="E483" s="126"/>
      <c r="F483" s="126"/>
      <c r="G483" s="40"/>
    </row>
    <row r="484" spans="1:7" ht="15">
      <c r="A484" s="40"/>
      <c r="B484" s="125"/>
      <c r="C484" s="126"/>
      <c r="D484" s="125"/>
      <c r="E484" s="126"/>
      <c r="F484" s="126"/>
      <c r="G484" s="40"/>
    </row>
    <row r="485" spans="1:7" ht="15">
      <c r="A485" s="40"/>
      <c r="B485" s="125"/>
      <c r="C485" s="126"/>
      <c r="D485" s="125"/>
      <c r="E485" s="126"/>
      <c r="F485" s="126"/>
      <c r="G485" s="40"/>
    </row>
    <row r="486" spans="1:7" ht="15">
      <c r="A486" s="40"/>
      <c r="B486" s="125"/>
      <c r="C486" s="126"/>
      <c r="D486" s="125"/>
      <c r="E486" s="126"/>
      <c r="F486" s="126"/>
      <c r="G486" s="40"/>
    </row>
    <row r="487" spans="1:7" ht="15">
      <c r="A487" s="40"/>
      <c r="B487" s="125"/>
      <c r="C487" s="126"/>
      <c r="D487" s="125"/>
      <c r="E487" s="126"/>
      <c r="F487" s="126"/>
      <c r="G487" s="40"/>
    </row>
    <row r="488" spans="1:7" ht="15">
      <c r="A488" s="40"/>
      <c r="B488" s="125"/>
      <c r="C488" s="126"/>
      <c r="D488" s="125"/>
      <c r="E488" s="126"/>
      <c r="F488" s="126"/>
      <c r="G488" s="40"/>
    </row>
    <row r="489" spans="1:7" ht="15">
      <c r="A489" s="40"/>
      <c r="B489" s="125"/>
      <c r="C489" s="126"/>
      <c r="D489" s="125"/>
      <c r="E489" s="126"/>
      <c r="F489" s="126"/>
      <c r="G489" s="40"/>
    </row>
    <row r="490" spans="1:7" ht="15">
      <c r="A490" s="40"/>
      <c r="B490" s="125"/>
      <c r="C490" s="126"/>
      <c r="D490" s="125"/>
      <c r="E490" s="126"/>
      <c r="F490" s="126"/>
      <c r="G490" s="40"/>
    </row>
    <row r="491" spans="1:7" ht="15">
      <c r="A491" s="40"/>
      <c r="B491" s="125"/>
      <c r="C491" s="126"/>
      <c r="D491" s="125"/>
      <c r="E491" s="126"/>
      <c r="F491" s="126"/>
      <c r="G491" s="40"/>
    </row>
    <row r="492" spans="1:7" ht="15">
      <c r="A492" s="40"/>
      <c r="B492" s="125"/>
      <c r="C492" s="126"/>
      <c r="D492" s="125"/>
      <c r="E492" s="126"/>
      <c r="F492" s="126"/>
      <c r="G492" s="40"/>
    </row>
    <row r="493" spans="1:7" ht="15">
      <c r="A493" s="40"/>
      <c r="B493" s="125"/>
      <c r="C493" s="126"/>
      <c r="D493" s="125"/>
      <c r="E493" s="126"/>
      <c r="F493" s="126"/>
      <c r="G493" s="40"/>
    </row>
    <row r="494" spans="1:7" ht="15">
      <c r="A494" s="40"/>
      <c r="B494" s="125"/>
      <c r="C494" s="126"/>
      <c r="D494" s="125"/>
      <c r="E494" s="126"/>
      <c r="F494" s="126"/>
      <c r="G494" s="40"/>
    </row>
    <row r="495" spans="1:7" ht="15">
      <c r="A495" s="40"/>
      <c r="B495" s="125"/>
      <c r="C495" s="126"/>
      <c r="D495" s="125"/>
      <c r="E495" s="126"/>
      <c r="F495" s="126"/>
      <c r="G495" s="40"/>
    </row>
    <row r="496" spans="1:7" ht="15">
      <c r="A496" s="40"/>
      <c r="B496" s="125"/>
      <c r="C496" s="126"/>
      <c r="D496" s="125"/>
      <c r="E496" s="126"/>
      <c r="F496" s="126"/>
      <c r="G496" s="40"/>
    </row>
    <row r="497" spans="1:7" ht="15">
      <c r="A497" s="40"/>
      <c r="B497" s="125"/>
      <c r="C497" s="126"/>
      <c r="D497" s="125"/>
      <c r="E497" s="126"/>
      <c r="F497" s="126"/>
      <c r="G497" s="40"/>
    </row>
    <row r="498" spans="1:7" ht="15">
      <c r="A498" s="40"/>
      <c r="B498" s="125"/>
      <c r="C498" s="126"/>
      <c r="D498" s="125"/>
      <c r="E498" s="126"/>
      <c r="F498" s="126"/>
      <c r="G498" s="40"/>
    </row>
    <row r="499" spans="1:7" ht="15">
      <c r="A499" s="40"/>
      <c r="B499" s="125"/>
      <c r="C499" s="126"/>
      <c r="D499" s="125"/>
      <c r="E499" s="126"/>
      <c r="F499" s="126"/>
      <c r="G499" s="40"/>
    </row>
    <row r="500" spans="1:7" ht="15">
      <c r="A500" s="40"/>
      <c r="B500" s="125"/>
      <c r="C500" s="126"/>
      <c r="D500" s="125"/>
      <c r="E500" s="126"/>
      <c r="F500" s="126"/>
      <c r="G500" s="40"/>
    </row>
    <row r="501" spans="1:7" ht="15">
      <c r="A501" s="40"/>
      <c r="B501" s="125"/>
      <c r="C501" s="126"/>
      <c r="D501" s="125"/>
      <c r="E501" s="126"/>
      <c r="F501" s="126"/>
      <c r="G501" s="40"/>
    </row>
    <row r="502" ht="15">
      <c r="G502" s="39"/>
    </row>
    <row r="503" ht="15">
      <c r="G503" s="39"/>
    </row>
    <row r="504" ht="15">
      <c r="G504" s="39"/>
    </row>
    <row r="505" ht="15">
      <c r="G505" s="39"/>
    </row>
    <row r="506" ht="15">
      <c r="G506" s="39"/>
    </row>
    <row r="507" ht="15">
      <c r="G507" s="39"/>
    </row>
    <row r="508" ht="15">
      <c r="G508" s="39"/>
    </row>
    <row r="509" ht="15">
      <c r="G509" s="39"/>
    </row>
    <row r="510" ht="15">
      <c r="G510" s="39"/>
    </row>
    <row r="511" ht="15">
      <c r="G511" s="39"/>
    </row>
    <row r="512" ht="15">
      <c r="G512" s="39"/>
    </row>
    <row r="513" ht="15">
      <c r="G513" s="39"/>
    </row>
    <row r="514" ht="15">
      <c r="G514" s="39"/>
    </row>
    <row r="515" ht="15">
      <c r="G515" s="39"/>
    </row>
    <row r="516" ht="15">
      <c r="G516" s="39"/>
    </row>
    <row r="517" ht="15">
      <c r="G517" s="39"/>
    </row>
    <row r="518" ht="15">
      <c r="G518" s="39"/>
    </row>
    <row r="519" ht="15">
      <c r="G519" s="39"/>
    </row>
    <row r="520" ht="15">
      <c r="G520" s="39"/>
    </row>
    <row r="521" ht="15">
      <c r="G521" s="39"/>
    </row>
    <row r="522" ht="15">
      <c r="G522" s="39"/>
    </row>
    <row r="523" ht="15">
      <c r="G523" s="39"/>
    </row>
    <row r="524" ht="15">
      <c r="G524" s="39"/>
    </row>
    <row r="525" ht="15">
      <c r="G525" s="39"/>
    </row>
    <row r="526" ht="15">
      <c r="G526" s="39"/>
    </row>
    <row r="527" ht="15">
      <c r="G527" s="39"/>
    </row>
    <row r="528" ht="15">
      <c r="G528" s="39"/>
    </row>
    <row r="529" ht="15">
      <c r="G529" s="39"/>
    </row>
    <row r="530" ht="15">
      <c r="G530" s="39"/>
    </row>
    <row r="531" ht="15">
      <c r="G531" s="39"/>
    </row>
    <row r="532" ht="15">
      <c r="G532" s="39"/>
    </row>
    <row r="533" ht="15">
      <c r="G533" s="39"/>
    </row>
    <row r="534" ht="15">
      <c r="G534" s="39"/>
    </row>
    <row r="535" ht="15">
      <c r="G535" s="39"/>
    </row>
    <row r="536" ht="15">
      <c r="G536" s="39"/>
    </row>
    <row r="537" ht="15">
      <c r="G537" s="39"/>
    </row>
    <row r="538" ht="15">
      <c r="G538" s="39"/>
    </row>
    <row r="539" ht="15">
      <c r="G539" s="39"/>
    </row>
    <row r="540" ht="15">
      <c r="G540" s="39"/>
    </row>
    <row r="541" ht="15">
      <c r="G541" s="39"/>
    </row>
    <row r="542" ht="15">
      <c r="G542" s="39"/>
    </row>
    <row r="543" ht="15">
      <c r="G543" s="39"/>
    </row>
    <row r="544" ht="15">
      <c r="G544" s="39"/>
    </row>
    <row r="545" ht="15">
      <c r="G545" s="39"/>
    </row>
    <row r="546" ht="15">
      <c r="G546" s="39"/>
    </row>
    <row r="547" ht="15">
      <c r="G547" s="39"/>
    </row>
    <row r="548" ht="15">
      <c r="G548" s="39"/>
    </row>
    <row r="549" ht="15">
      <c r="G549" s="39"/>
    </row>
    <row r="550" ht="15">
      <c r="G550" s="39"/>
    </row>
    <row r="551" ht="15">
      <c r="G551" s="39"/>
    </row>
    <row r="552" ht="15">
      <c r="G552" s="39"/>
    </row>
    <row r="553" ht="15">
      <c r="G553" s="39"/>
    </row>
    <row r="554" ht="15">
      <c r="G554" s="39"/>
    </row>
    <row r="555" ht="15">
      <c r="G555" s="39"/>
    </row>
    <row r="556" ht="15">
      <c r="G556" s="39"/>
    </row>
    <row r="557" ht="15">
      <c r="G557" s="39"/>
    </row>
    <row r="558" ht="15">
      <c r="G558" s="39"/>
    </row>
    <row r="559" ht="15">
      <c r="G559" s="39"/>
    </row>
    <row r="560" ht="15">
      <c r="G560" s="39"/>
    </row>
    <row r="561" ht="15">
      <c r="G561" s="39"/>
    </row>
    <row r="562" ht="15">
      <c r="G562" s="39"/>
    </row>
    <row r="563" ht="15">
      <c r="G563" s="39"/>
    </row>
    <row r="564" ht="15">
      <c r="G564" s="39"/>
    </row>
    <row r="565" ht="15">
      <c r="G565" s="39"/>
    </row>
    <row r="566" ht="15">
      <c r="G566" s="39"/>
    </row>
    <row r="567" ht="15">
      <c r="G567" s="39"/>
    </row>
    <row r="568" ht="15">
      <c r="G568" s="39"/>
    </row>
    <row r="569" ht="15">
      <c r="G569" s="39"/>
    </row>
    <row r="570" ht="15">
      <c r="G570" s="39"/>
    </row>
    <row r="571" ht="15">
      <c r="G571" s="39"/>
    </row>
    <row r="572" ht="15">
      <c r="G572" s="39"/>
    </row>
    <row r="573" ht="15">
      <c r="G573" s="39"/>
    </row>
    <row r="574" ht="15">
      <c r="G574" s="39"/>
    </row>
    <row r="575" ht="15">
      <c r="G575" s="39"/>
    </row>
    <row r="576" ht="15">
      <c r="G576" s="39"/>
    </row>
    <row r="577" ht="15">
      <c r="G577" s="39"/>
    </row>
    <row r="578" ht="15">
      <c r="G578" s="39"/>
    </row>
    <row r="579" ht="15">
      <c r="G579" s="39"/>
    </row>
    <row r="580" ht="15">
      <c r="G580" s="39"/>
    </row>
    <row r="581" ht="15">
      <c r="G581" s="39"/>
    </row>
    <row r="582" ht="15">
      <c r="G582" s="39"/>
    </row>
    <row r="583" ht="15">
      <c r="G583" s="39"/>
    </row>
    <row r="584" ht="15">
      <c r="G584" s="39"/>
    </row>
    <row r="585" ht="15">
      <c r="G585" s="39"/>
    </row>
    <row r="586" ht="15">
      <c r="G586" s="39"/>
    </row>
    <row r="587" ht="15">
      <c r="G587" s="39"/>
    </row>
    <row r="588" ht="15">
      <c r="G588" s="39"/>
    </row>
    <row r="589" ht="15">
      <c r="G589" s="39"/>
    </row>
    <row r="590" ht="15">
      <c r="G590" s="39"/>
    </row>
    <row r="591" ht="15">
      <c r="G591" s="39"/>
    </row>
    <row r="592" ht="15">
      <c r="G592" s="39"/>
    </row>
    <row r="593" ht="15">
      <c r="G593" s="39"/>
    </row>
    <row r="594" ht="15">
      <c r="G594" s="39"/>
    </row>
    <row r="595" ht="15">
      <c r="G595" s="39"/>
    </row>
    <row r="596" ht="15">
      <c r="G596" s="39"/>
    </row>
    <row r="597" ht="15">
      <c r="G597" s="39"/>
    </row>
    <row r="598" ht="15">
      <c r="G598" s="39"/>
    </row>
    <row r="599" ht="15">
      <c r="G599" s="39"/>
    </row>
    <row r="600" ht="15">
      <c r="G600" s="39"/>
    </row>
    <row r="601" ht="15">
      <c r="G601" s="39"/>
    </row>
    <row r="602" ht="15">
      <c r="G602" s="39"/>
    </row>
    <row r="603" ht="15">
      <c r="G603" s="39"/>
    </row>
    <row r="604" ht="15">
      <c r="G604" s="39"/>
    </row>
    <row r="605" ht="15">
      <c r="G605" s="39"/>
    </row>
    <row r="606" ht="15">
      <c r="G606" s="39"/>
    </row>
    <row r="607" ht="15">
      <c r="G607" s="39"/>
    </row>
    <row r="608" ht="15">
      <c r="G608" s="39"/>
    </row>
    <row r="609" ht="15">
      <c r="G609" s="39"/>
    </row>
    <row r="610" ht="15">
      <c r="G610" s="39"/>
    </row>
    <row r="611" ht="15">
      <c r="G611" s="39"/>
    </row>
    <row r="612" ht="15">
      <c r="G612" s="39"/>
    </row>
    <row r="613" ht="15">
      <c r="G613" s="39"/>
    </row>
    <row r="614" ht="15">
      <c r="G614" s="39"/>
    </row>
    <row r="615" ht="15">
      <c r="G615" s="39"/>
    </row>
    <row r="616" ht="15">
      <c r="G616" s="39"/>
    </row>
    <row r="617" ht="15">
      <c r="G617" s="39"/>
    </row>
    <row r="618" ht="15">
      <c r="G618" s="39"/>
    </row>
    <row r="619" ht="15">
      <c r="G619" s="39"/>
    </row>
    <row r="620" ht="15">
      <c r="G620" s="39"/>
    </row>
    <row r="621" ht="15">
      <c r="G621" s="39"/>
    </row>
    <row r="622" ht="15">
      <c r="G622" s="39"/>
    </row>
    <row r="623" ht="15">
      <c r="G623" s="39"/>
    </row>
    <row r="624" ht="15">
      <c r="G624" s="39"/>
    </row>
    <row r="625" ht="15">
      <c r="G625" s="39"/>
    </row>
    <row r="626" ht="15">
      <c r="G626" s="39"/>
    </row>
    <row r="627" ht="15">
      <c r="G627" s="39"/>
    </row>
    <row r="628" ht="15">
      <c r="G628" s="39"/>
    </row>
    <row r="629" ht="15">
      <c r="G629" s="39"/>
    </row>
    <row r="630" ht="15">
      <c r="G630" s="39"/>
    </row>
    <row r="631" ht="15">
      <c r="G631" s="39"/>
    </row>
    <row r="632" ht="15">
      <c r="G632" s="39"/>
    </row>
    <row r="633" ht="15">
      <c r="G633" s="39"/>
    </row>
    <row r="634" ht="15">
      <c r="G634" s="39"/>
    </row>
    <row r="635" ht="15">
      <c r="G635" s="39"/>
    </row>
    <row r="636" ht="15">
      <c r="G636" s="39"/>
    </row>
    <row r="637" ht="15">
      <c r="G637" s="39"/>
    </row>
    <row r="638" ht="15">
      <c r="G638" s="39"/>
    </row>
    <row r="639" ht="15">
      <c r="G639" s="39"/>
    </row>
    <row r="640" ht="15">
      <c r="G640" s="39"/>
    </row>
    <row r="641" ht="15">
      <c r="G641" s="39"/>
    </row>
    <row r="642" ht="15">
      <c r="G642" s="39"/>
    </row>
    <row r="643" ht="15">
      <c r="G643" s="39"/>
    </row>
    <row r="644" ht="15">
      <c r="G644" s="39"/>
    </row>
    <row r="645" ht="15">
      <c r="G645" s="39"/>
    </row>
    <row r="646" ht="15">
      <c r="G646" s="39"/>
    </row>
    <row r="647" ht="15">
      <c r="G647" s="39"/>
    </row>
    <row r="648" ht="15">
      <c r="G648" s="39"/>
    </row>
    <row r="649" ht="15">
      <c r="G649" s="39"/>
    </row>
    <row r="650" ht="15">
      <c r="G650" s="39"/>
    </row>
    <row r="651" ht="15">
      <c r="G651" s="39"/>
    </row>
  </sheetData>
  <sheetProtection/>
  <mergeCells count="6">
    <mergeCell ref="A7:F7"/>
    <mergeCell ref="A3:F3"/>
    <mergeCell ref="A4:F4"/>
    <mergeCell ref="A5:F5"/>
    <mergeCell ref="A6:F6"/>
    <mergeCell ref="F9:G9"/>
  </mergeCells>
  <printOptions/>
  <pageMargins left="1.1811023622047245" right="0.5905511811023623" top="0.3937007874015748" bottom="0.1968503937007874" header="0.5118110236220472" footer="0.5118110236220472"/>
  <pageSetup fitToHeight="5" fitToWidth="1" orientation="portrait" paperSize="9" scale="66" r:id="rId1"/>
  <rowBreaks count="2" manualBreakCount="2">
    <brk id="66" max="6" man="1"/>
    <brk id="17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53"/>
  <sheetViews>
    <sheetView view="pageBreakPreview" zoomScale="78" zoomScaleSheetLayoutView="78" zoomScalePageLayoutView="0" workbookViewId="0" topLeftCell="A328">
      <selection activeCell="E79" sqref="E79"/>
    </sheetView>
  </sheetViews>
  <sheetFormatPr defaultColWidth="9.00390625" defaultRowHeight="12.75"/>
  <cols>
    <col min="1" max="1" width="59.75390625" style="0" customWidth="1"/>
    <col min="2" max="2" width="15.125" style="0" customWidth="1"/>
    <col min="3" max="3" width="6.25390625" style="0" customWidth="1"/>
    <col min="4" max="4" width="7.875" style="0" customWidth="1"/>
    <col min="5" max="5" width="5.25390625" style="0" customWidth="1"/>
    <col min="6" max="6" width="15.375" style="0" customWidth="1"/>
    <col min="8" max="8" width="43.625" style="0" customWidth="1"/>
  </cols>
  <sheetData>
    <row r="1" ht="15">
      <c r="F1" s="139" t="s">
        <v>155</v>
      </c>
    </row>
    <row r="2" ht="15">
      <c r="F2" s="139" t="s">
        <v>607</v>
      </c>
    </row>
    <row r="3" ht="15">
      <c r="F3" s="41" t="s">
        <v>608</v>
      </c>
    </row>
    <row r="4" ht="12.75">
      <c r="F4" s="49" t="s">
        <v>539</v>
      </c>
    </row>
    <row r="5" ht="12.75">
      <c r="F5" s="49"/>
    </row>
    <row r="6" ht="12.75">
      <c r="F6" s="49" t="s">
        <v>110</v>
      </c>
    </row>
    <row r="7" ht="10.5" customHeight="1">
      <c r="F7" s="49"/>
    </row>
    <row r="8" ht="1.5" customHeight="1" hidden="1">
      <c r="F8" s="49"/>
    </row>
    <row r="9" ht="12.75" hidden="1">
      <c r="F9" s="127" t="s">
        <v>110</v>
      </c>
    </row>
    <row r="10" spans="1:6" ht="15.75" customHeight="1">
      <c r="A10" s="449" t="s">
        <v>282</v>
      </c>
      <c r="B10" s="449"/>
      <c r="C10" s="449"/>
      <c r="D10" s="449"/>
      <c r="E10" s="449"/>
      <c r="F10" s="449"/>
    </row>
    <row r="11" spans="1:6" ht="15.75" customHeight="1">
      <c r="A11" s="449" t="s">
        <v>247</v>
      </c>
      <c r="B11" s="449"/>
      <c r="C11" s="449"/>
      <c r="D11" s="449"/>
      <c r="E11" s="449"/>
      <c r="F11" s="449"/>
    </row>
    <row r="12" spans="1:6" ht="15.75" customHeight="1">
      <c r="A12" s="449" t="s">
        <v>620</v>
      </c>
      <c r="B12" s="449"/>
      <c r="C12" s="449"/>
      <c r="D12" s="449"/>
      <c r="E12" s="449"/>
      <c r="F12" s="449"/>
    </row>
    <row r="13" spans="1:6" ht="15.75" customHeight="1">
      <c r="A13" s="449" t="s">
        <v>248</v>
      </c>
      <c r="B13" s="449"/>
      <c r="C13" s="449"/>
      <c r="D13" s="449"/>
      <c r="E13" s="449"/>
      <c r="F13" s="449"/>
    </row>
    <row r="14" spans="1:6" ht="15.75" customHeight="1">
      <c r="A14" s="456" t="s">
        <v>540</v>
      </c>
      <c r="B14" s="456"/>
      <c r="C14" s="456"/>
      <c r="D14" s="456"/>
      <c r="E14" s="456"/>
      <c r="F14" s="456"/>
    </row>
    <row r="15" spans="1:6" ht="15.75">
      <c r="A15" s="169"/>
      <c r="B15" s="209"/>
      <c r="C15" s="104"/>
      <c r="D15" s="104"/>
      <c r="E15" s="104"/>
      <c r="F15" s="18" t="s">
        <v>108</v>
      </c>
    </row>
    <row r="16" spans="1:6" ht="15.75">
      <c r="A16" s="405" t="s">
        <v>3</v>
      </c>
      <c r="B16" s="405" t="s">
        <v>4</v>
      </c>
      <c r="C16" s="406" t="s">
        <v>5</v>
      </c>
      <c r="D16" s="406" t="s">
        <v>6</v>
      </c>
      <c r="E16" s="406" t="s">
        <v>7</v>
      </c>
      <c r="F16" s="398" t="s">
        <v>113</v>
      </c>
    </row>
    <row r="17" spans="1:6" ht="30">
      <c r="A17" s="46" t="s">
        <v>316</v>
      </c>
      <c r="B17" s="99" t="s">
        <v>632</v>
      </c>
      <c r="C17" s="220"/>
      <c r="D17" s="220"/>
      <c r="E17" s="220"/>
      <c r="F17" s="99">
        <v>512.9</v>
      </c>
    </row>
    <row r="18" spans="1:6" ht="120">
      <c r="A18" s="191" t="s">
        <v>402</v>
      </c>
      <c r="B18" s="188" t="s">
        <v>403</v>
      </c>
      <c r="C18" s="210"/>
      <c r="D18" s="210"/>
      <c r="E18" s="210"/>
      <c r="F18" s="350">
        <f>F19</f>
        <v>512.9</v>
      </c>
    </row>
    <row r="19" spans="1:6" ht="30">
      <c r="A19" s="191" t="s">
        <v>86</v>
      </c>
      <c r="B19" s="188" t="s">
        <v>403</v>
      </c>
      <c r="C19" s="210">
        <v>200</v>
      </c>
      <c r="D19" s="210"/>
      <c r="E19" s="210"/>
      <c r="F19" s="350">
        <f>F20</f>
        <v>512.9</v>
      </c>
    </row>
    <row r="20" spans="1:6" ht="15">
      <c r="A20" s="191" t="s">
        <v>195</v>
      </c>
      <c r="B20" s="188" t="s">
        <v>403</v>
      </c>
      <c r="C20" s="210">
        <v>200</v>
      </c>
      <c r="D20" s="211" t="s">
        <v>131</v>
      </c>
      <c r="E20" s="211"/>
      <c r="F20" s="351">
        <f>F21</f>
        <v>512.9</v>
      </c>
    </row>
    <row r="21" spans="1:6" ht="15">
      <c r="A21" s="191" t="s">
        <v>48</v>
      </c>
      <c r="B21" s="188" t="s">
        <v>403</v>
      </c>
      <c r="C21" s="210">
        <v>200</v>
      </c>
      <c r="D21" s="211" t="s">
        <v>131</v>
      </c>
      <c r="E21" s="211" t="s">
        <v>133</v>
      </c>
      <c r="F21" s="351">
        <v>512.9</v>
      </c>
    </row>
    <row r="22" spans="1:6" ht="30">
      <c r="A22" s="79" t="s">
        <v>621</v>
      </c>
      <c r="B22" s="188" t="s">
        <v>558</v>
      </c>
      <c r="C22" s="210"/>
      <c r="D22" s="194"/>
      <c r="E22" s="194"/>
      <c r="F22" s="351">
        <f>F23+F36+F69</f>
        <v>769159.6000000001</v>
      </c>
    </row>
    <row r="23" spans="1:6" ht="15">
      <c r="A23" s="79" t="s">
        <v>559</v>
      </c>
      <c r="B23" s="188" t="s">
        <v>404</v>
      </c>
      <c r="C23" s="210"/>
      <c r="D23" s="194"/>
      <c r="E23" s="194"/>
      <c r="F23" s="351">
        <f>F24+F28+F32</f>
        <v>195220</v>
      </c>
    </row>
    <row r="24" spans="1:6" ht="60">
      <c r="A24" s="73" t="s">
        <v>98</v>
      </c>
      <c r="B24" s="188" t="s">
        <v>405</v>
      </c>
      <c r="C24" s="210"/>
      <c r="D24" s="194"/>
      <c r="E24" s="194"/>
      <c r="F24" s="351">
        <f>F25</f>
        <v>64110.1</v>
      </c>
    </row>
    <row r="25" spans="1:6" ht="30">
      <c r="A25" s="73" t="s">
        <v>97</v>
      </c>
      <c r="B25" s="188" t="s">
        <v>405</v>
      </c>
      <c r="C25" s="210">
        <v>600</v>
      </c>
      <c r="D25" s="194"/>
      <c r="E25" s="194"/>
      <c r="F25" s="351">
        <f>F26</f>
        <v>64110.1</v>
      </c>
    </row>
    <row r="26" spans="1:6" ht="15">
      <c r="A26" s="191" t="s">
        <v>114</v>
      </c>
      <c r="B26" s="188" t="s">
        <v>405</v>
      </c>
      <c r="C26" s="210">
        <v>600</v>
      </c>
      <c r="D26" s="194" t="s">
        <v>133</v>
      </c>
      <c r="E26" s="211"/>
      <c r="F26" s="351">
        <f>F27</f>
        <v>64110.1</v>
      </c>
    </row>
    <row r="27" spans="1:6" ht="15">
      <c r="A27" s="191" t="s">
        <v>115</v>
      </c>
      <c r="B27" s="188" t="s">
        <v>405</v>
      </c>
      <c r="C27" s="210">
        <v>600</v>
      </c>
      <c r="D27" s="194" t="s">
        <v>133</v>
      </c>
      <c r="E27" s="194" t="s">
        <v>132</v>
      </c>
      <c r="F27" s="352">
        <v>64110.1</v>
      </c>
    </row>
    <row r="28" spans="1:6" ht="15">
      <c r="A28" s="191" t="s">
        <v>406</v>
      </c>
      <c r="B28" s="188" t="s">
        <v>407</v>
      </c>
      <c r="C28" s="210"/>
      <c r="D28" s="194"/>
      <c r="E28" s="194"/>
      <c r="F28" s="351">
        <f>F29</f>
        <v>7813.5</v>
      </c>
    </row>
    <row r="29" spans="1:6" ht="30">
      <c r="A29" s="191" t="s">
        <v>97</v>
      </c>
      <c r="B29" s="188" t="s">
        <v>407</v>
      </c>
      <c r="C29" s="210">
        <v>600</v>
      </c>
      <c r="D29" s="194"/>
      <c r="E29" s="194"/>
      <c r="F29" s="351">
        <f>F30</f>
        <v>7813.5</v>
      </c>
    </row>
    <row r="30" spans="1:6" ht="15">
      <c r="A30" s="191" t="s">
        <v>114</v>
      </c>
      <c r="B30" s="188" t="s">
        <v>407</v>
      </c>
      <c r="C30" s="210">
        <v>600</v>
      </c>
      <c r="D30" s="194" t="s">
        <v>133</v>
      </c>
      <c r="E30" s="211"/>
      <c r="F30" s="351">
        <f>F31</f>
        <v>7813.5</v>
      </c>
    </row>
    <row r="31" spans="1:6" ht="15">
      <c r="A31" s="191" t="s">
        <v>115</v>
      </c>
      <c r="B31" s="188" t="s">
        <v>407</v>
      </c>
      <c r="C31" s="210">
        <v>600</v>
      </c>
      <c r="D31" s="194" t="s">
        <v>133</v>
      </c>
      <c r="E31" s="194" t="s">
        <v>132</v>
      </c>
      <c r="F31" s="320">
        <v>7813.5</v>
      </c>
    </row>
    <row r="32" spans="1:6" ht="30">
      <c r="A32" s="73" t="s">
        <v>344</v>
      </c>
      <c r="B32" s="96" t="s">
        <v>488</v>
      </c>
      <c r="C32" s="210"/>
      <c r="D32" s="194"/>
      <c r="E32" s="194"/>
      <c r="F32" s="353">
        <f>F33</f>
        <v>123296.4</v>
      </c>
    </row>
    <row r="33" spans="1:6" ht="30">
      <c r="A33" s="191" t="s">
        <v>97</v>
      </c>
      <c r="B33" s="96" t="s">
        <v>488</v>
      </c>
      <c r="C33" s="210">
        <v>600</v>
      </c>
      <c r="D33" s="194"/>
      <c r="E33" s="194"/>
      <c r="F33" s="353">
        <f>F34</f>
        <v>123296.4</v>
      </c>
    </row>
    <row r="34" spans="1:6" ht="15">
      <c r="A34" s="191" t="s">
        <v>114</v>
      </c>
      <c r="B34" s="96" t="s">
        <v>488</v>
      </c>
      <c r="C34" s="210">
        <v>600</v>
      </c>
      <c r="D34" s="194" t="s">
        <v>133</v>
      </c>
      <c r="E34" s="211"/>
      <c r="F34" s="353">
        <f>F35</f>
        <v>123296.4</v>
      </c>
    </row>
    <row r="35" spans="1:6" ht="15">
      <c r="A35" s="191" t="s">
        <v>115</v>
      </c>
      <c r="B35" s="96" t="s">
        <v>488</v>
      </c>
      <c r="C35" s="210">
        <v>600</v>
      </c>
      <c r="D35" s="194" t="s">
        <v>133</v>
      </c>
      <c r="E35" s="194" t="s">
        <v>132</v>
      </c>
      <c r="F35" s="354">
        <v>123296.4</v>
      </c>
    </row>
    <row r="36" spans="1:6" ht="15">
      <c r="A36" s="79" t="s">
        <v>560</v>
      </c>
      <c r="B36" s="188" t="s">
        <v>408</v>
      </c>
      <c r="C36" s="210"/>
      <c r="D36" s="194"/>
      <c r="E36" s="194"/>
      <c r="F36" s="353">
        <f>F37+F41+F46+F50+F57+F61+F65</f>
        <v>528398.8</v>
      </c>
    </row>
    <row r="37" spans="1:6" ht="30">
      <c r="A37" s="73" t="s">
        <v>341</v>
      </c>
      <c r="B37" s="188" t="s">
        <v>409</v>
      </c>
      <c r="C37" s="210"/>
      <c r="D37" s="194"/>
      <c r="E37" s="194"/>
      <c r="F37" s="353">
        <f>F38</f>
        <v>6927.3</v>
      </c>
    </row>
    <row r="38" spans="1:6" ht="30">
      <c r="A38" s="191" t="s">
        <v>97</v>
      </c>
      <c r="B38" s="188" t="s">
        <v>409</v>
      </c>
      <c r="C38" s="210">
        <v>600</v>
      </c>
      <c r="D38" s="194"/>
      <c r="E38" s="194"/>
      <c r="F38" s="353">
        <f>F39</f>
        <v>6927.3</v>
      </c>
    </row>
    <row r="39" spans="1:6" ht="15">
      <c r="A39" s="191" t="s">
        <v>114</v>
      </c>
      <c r="B39" s="188" t="s">
        <v>409</v>
      </c>
      <c r="C39" s="210">
        <v>600</v>
      </c>
      <c r="D39" s="194" t="s">
        <v>133</v>
      </c>
      <c r="E39" s="211"/>
      <c r="F39" s="353">
        <f>F40</f>
        <v>6927.3</v>
      </c>
    </row>
    <row r="40" spans="1:6" ht="15">
      <c r="A40" s="191" t="s">
        <v>64</v>
      </c>
      <c r="B40" s="188" t="s">
        <v>409</v>
      </c>
      <c r="C40" s="210">
        <v>600</v>
      </c>
      <c r="D40" s="194" t="s">
        <v>133</v>
      </c>
      <c r="E40" s="194" t="s">
        <v>134</v>
      </c>
      <c r="F40" s="320">
        <v>6927.3</v>
      </c>
    </row>
    <row r="41" spans="1:6" ht="30">
      <c r="A41" s="73" t="s">
        <v>342</v>
      </c>
      <c r="B41" s="96" t="s">
        <v>489</v>
      </c>
      <c r="C41" s="210"/>
      <c r="D41" s="194"/>
      <c r="E41" s="194"/>
      <c r="F41" s="353">
        <f>F42</f>
        <v>301077</v>
      </c>
    </row>
    <row r="42" spans="1:6" ht="30">
      <c r="A42" s="191" t="s">
        <v>97</v>
      </c>
      <c r="B42" s="96" t="s">
        <v>489</v>
      </c>
      <c r="C42" s="210">
        <v>600</v>
      </c>
      <c r="D42" s="194"/>
      <c r="E42" s="194"/>
      <c r="F42" s="353">
        <f>F43</f>
        <v>301077</v>
      </c>
    </row>
    <row r="43" spans="1:6" ht="15">
      <c r="A43" s="191" t="s">
        <v>114</v>
      </c>
      <c r="B43" s="96" t="s">
        <v>489</v>
      </c>
      <c r="C43" s="210">
        <v>600</v>
      </c>
      <c r="D43" s="194" t="s">
        <v>133</v>
      </c>
      <c r="E43" s="211"/>
      <c r="F43" s="353">
        <f>F44</f>
        <v>301077</v>
      </c>
    </row>
    <row r="44" spans="1:6" ht="15">
      <c r="A44" s="191" t="s">
        <v>64</v>
      </c>
      <c r="B44" s="96" t="s">
        <v>489</v>
      </c>
      <c r="C44" s="210">
        <v>600</v>
      </c>
      <c r="D44" s="194" t="s">
        <v>133</v>
      </c>
      <c r="E44" s="194" t="s">
        <v>134</v>
      </c>
      <c r="F44" s="352">
        <v>301077</v>
      </c>
    </row>
    <row r="45" spans="1:6" ht="105">
      <c r="A45" s="191" t="s">
        <v>345</v>
      </c>
      <c r="B45" s="188" t="s">
        <v>410</v>
      </c>
      <c r="C45" s="210"/>
      <c r="D45" s="194"/>
      <c r="E45" s="194"/>
      <c r="F45" s="350">
        <f>F46+F50+F57+F61</f>
        <v>213611.4</v>
      </c>
    </row>
    <row r="46" spans="1:6" ht="90">
      <c r="A46" s="191" t="s">
        <v>411</v>
      </c>
      <c r="B46" s="188" t="s">
        <v>412</v>
      </c>
      <c r="C46" s="210"/>
      <c r="D46" s="194"/>
      <c r="E46" s="194"/>
      <c r="F46" s="350">
        <f>F47</f>
        <v>183519.2</v>
      </c>
    </row>
    <row r="47" spans="1:6" ht="30">
      <c r="A47" s="191" t="s">
        <v>97</v>
      </c>
      <c r="B47" s="188" t="s">
        <v>412</v>
      </c>
      <c r="C47" s="210">
        <v>600</v>
      </c>
      <c r="D47" s="194"/>
      <c r="E47" s="194"/>
      <c r="F47" s="350">
        <f>F48</f>
        <v>183519.2</v>
      </c>
    </row>
    <row r="48" spans="1:6" ht="15">
      <c r="A48" s="191" t="s">
        <v>114</v>
      </c>
      <c r="B48" s="188" t="s">
        <v>412</v>
      </c>
      <c r="C48" s="210">
        <v>600</v>
      </c>
      <c r="D48" s="194" t="s">
        <v>133</v>
      </c>
      <c r="E48" s="211"/>
      <c r="F48" s="350">
        <f>F49</f>
        <v>183519.2</v>
      </c>
    </row>
    <row r="49" spans="1:6" ht="15">
      <c r="A49" s="191" t="s">
        <v>64</v>
      </c>
      <c r="B49" s="188" t="s">
        <v>412</v>
      </c>
      <c r="C49" s="210">
        <v>600</v>
      </c>
      <c r="D49" s="194" t="s">
        <v>133</v>
      </c>
      <c r="E49" s="194" t="s">
        <v>134</v>
      </c>
      <c r="F49" s="352">
        <v>183519.2</v>
      </c>
    </row>
    <row r="50" spans="1:6" ht="30">
      <c r="A50" s="191" t="s">
        <v>413</v>
      </c>
      <c r="B50" s="188" t="s">
        <v>414</v>
      </c>
      <c r="C50" s="210"/>
      <c r="D50" s="194"/>
      <c r="E50" s="194"/>
      <c r="F50" s="351">
        <f>F51+F54</f>
        <v>6523.400000000001</v>
      </c>
    </row>
    <row r="51" spans="1:6" ht="60">
      <c r="A51" s="191" t="s">
        <v>85</v>
      </c>
      <c r="B51" s="188" t="s">
        <v>414</v>
      </c>
      <c r="C51" s="210">
        <v>100</v>
      </c>
      <c r="D51" s="194"/>
      <c r="E51" s="194"/>
      <c r="F51" s="351">
        <f>F52</f>
        <v>6480.6</v>
      </c>
    </row>
    <row r="52" spans="1:6" ht="15">
      <c r="A52" s="191" t="s">
        <v>114</v>
      </c>
      <c r="B52" s="188" t="s">
        <v>414</v>
      </c>
      <c r="C52" s="210">
        <v>100</v>
      </c>
      <c r="D52" s="194" t="s">
        <v>133</v>
      </c>
      <c r="E52" s="211"/>
      <c r="F52" s="351">
        <f>F53</f>
        <v>6480.6</v>
      </c>
    </row>
    <row r="53" spans="1:6" ht="15">
      <c r="A53" s="191" t="s">
        <v>66</v>
      </c>
      <c r="B53" s="188" t="s">
        <v>414</v>
      </c>
      <c r="C53" s="210">
        <v>100</v>
      </c>
      <c r="D53" s="194" t="s">
        <v>133</v>
      </c>
      <c r="E53" s="194" t="s">
        <v>131</v>
      </c>
      <c r="F53" s="354">
        <v>6480.6</v>
      </c>
    </row>
    <row r="54" spans="1:6" ht="30">
      <c r="A54" s="191" t="s">
        <v>86</v>
      </c>
      <c r="B54" s="188" t="s">
        <v>414</v>
      </c>
      <c r="C54" s="210">
        <v>200</v>
      </c>
      <c r="D54" s="194"/>
      <c r="E54" s="194"/>
      <c r="F54" s="351">
        <f>F55</f>
        <v>42.8</v>
      </c>
    </row>
    <row r="55" spans="1:6" ht="15">
      <c r="A55" s="191" t="s">
        <v>114</v>
      </c>
      <c r="B55" s="188" t="s">
        <v>414</v>
      </c>
      <c r="C55" s="210">
        <v>200</v>
      </c>
      <c r="D55" s="194" t="s">
        <v>133</v>
      </c>
      <c r="E55" s="211"/>
      <c r="F55" s="351">
        <f>F56</f>
        <v>42.8</v>
      </c>
    </row>
    <row r="56" spans="1:6" ht="15">
      <c r="A56" s="191" t="s">
        <v>66</v>
      </c>
      <c r="B56" s="188" t="s">
        <v>414</v>
      </c>
      <c r="C56" s="210">
        <v>200</v>
      </c>
      <c r="D56" s="194" t="s">
        <v>133</v>
      </c>
      <c r="E56" s="194" t="s">
        <v>131</v>
      </c>
      <c r="F56" s="350">
        <v>42.8</v>
      </c>
    </row>
    <row r="57" spans="1:6" ht="21" customHeight="1">
      <c r="A57" s="191" t="s">
        <v>123</v>
      </c>
      <c r="B57" s="188" t="s">
        <v>415</v>
      </c>
      <c r="C57" s="210"/>
      <c r="D57" s="211"/>
      <c r="E57" s="194"/>
      <c r="F57" s="350">
        <f>F58</f>
        <v>445.3</v>
      </c>
    </row>
    <row r="58" spans="1:6" ht="60">
      <c r="A58" s="191" t="s">
        <v>85</v>
      </c>
      <c r="B58" s="188" t="s">
        <v>415</v>
      </c>
      <c r="C58" s="210">
        <v>100</v>
      </c>
      <c r="D58" s="211"/>
      <c r="E58" s="194"/>
      <c r="F58" s="350">
        <f>F59</f>
        <v>445.3</v>
      </c>
    </row>
    <row r="59" spans="1:6" ht="15">
      <c r="A59" s="191" t="s">
        <v>118</v>
      </c>
      <c r="B59" s="188" t="s">
        <v>415</v>
      </c>
      <c r="C59" s="210">
        <v>100</v>
      </c>
      <c r="D59" s="211" t="s">
        <v>132</v>
      </c>
      <c r="E59" s="194"/>
      <c r="F59" s="350">
        <f>F60</f>
        <v>445.3</v>
      </c>
    </row>
    <row r="60" spans="1:6" ht="45">
      <c r="A60" s="191" t="s">
        <v>346</v>
      </c>
      <c r="B60" s="188" t="s">
        <v>415</v>
      </c>
      <c r="C60" s="210">
        <v>100</v>
      </c>
      <c r="D60" s="211" t="s">
        <v>132</v>
      </c>
      <c r="E60" s="211" t="s">
        <v>136</v>
      </c>
      <c r="F60" s="350">
        <v>445.3</v>
      </c>
    </row>
    <row r="61" spans="1:6" ht="15">
      <c r="A61" s="73" t="s">
        <v>374</v>
      </c>
      <c r="B61" s="106" t="s">
        <v>240</v>
      </c>
      <c r="C61" s="210"/>
      <c r="D61" s="211"/>
      <c r="E61" s="211"/>
      <c r="F61" s="350">
        <f>F62</f>
        <v>23123.5</v>
      </c>
    </row>
    <row r="62" spans="1:6" ht="30">
      <c r="A62" s="73" t="s">
        <v>97</v>
      </c>
      <c r="B62" s="106" t="s">
        <v>240</v>
      </c>
      <c r="C62" s="210">
        <v>600</v>
      </c>
      <c r="D62" s="211"/>
      <c r="E62" s="211"/>
      <c r="F62" s="350">
        <f>F63</f>
        <v>23123.5</v>
      </c>
    </row>
    <row r="63" spans="1:6" ht="15">
      <c r="A63" s="191" t="s">
        <v>114</v>
      </c>
      <c r="B63" s="106" t="s">
        <v>240</v>
      </c>
      <c r="C63" s="210">
        <v>600</v>
      </c>
      <c r="D63" s="211" t="s">
        <v>133</v>
      </c>
      <c r="E63" s="211"/>
      <c r="F63" s="350">
        <f>F64</f>
        <v>23123.5</v>
      </c>
    </row>
    <row r="64" spans="1:6" ht="15">
      <c r="A64" s="191" t="s">
        <v>64</v>
      </c>
      <c r="B64" s="106" t="s">
        <v>240</v>
      </c>
      <c r="C64" s="210">
        <v>600</v>
      </c>
      <c r="D64" s="211" t="s">
        <v>133</v>
      </c>
      <c r="E64" s="211" t="s">
        <v>134</v>
      </c>
      <c r="F64" s="355">
        <v>23123.5</v>
      </c>
    </row>
    <row r="65" spans="1:6" ht="15">
      <c r="A65" s="73" t="s">
        <v>373</v>
      </c>
      <c r="B65" s="106" t="s">
        <v>241</v>
      </c>
      <c r="C65" s="210"/>
      <c r="D65" s="211"/>
      <c r="E65" s="211"/>
      <c r="F65" s="350">
        <f>F66</f>
        <v>6783.1</v>
      </c>
    </row>
    <row r="66" spans="1:6" ht="30">
      <c r="A66" s="73" t="s">
        <v>97</v>
      </c>
      <c r="B66" s="106" t="s">
        <v>241</v>
      </c>
      <c r="C66" s="210">
        <v>600</v>
      </c>
      <c r="D66" s="211"/>
      <c r="E66" s="211"/>
      <c r="F66" s="350">
        <f>F67</f>
        <v>6783.1</v>
      </c>
    </row>
    <row r="67" spans="1:6" ht="15">
      <c r="A67" s="191" t="s">
        <v>114</v>
      </c>
      <c r="B67" s="106" t="s">
        <v>241</v>
      </c>
      <c r="C67" s="210">
        <v>600</v>
      </c>
      <c r="D67" s="211" t="s">
        <v>133</v>
      </c>
      <c r="E67" s="211"/>
      <c r="F67" s="350">
        <f>F68</f>
        <v>6783.1</v>
      </c>
    </row>
    <row r="68" spans="1:6" ht="15">
      <c r="A68" s="191" t="s">
        <v>64</v>
      </c>
      <c r="B68" s="106" t="s">
        <v>241</v>
      </c>
      <c r="C68" s="210">
        <v>600</v>
      </c>
      <c r="D68" s="211" t="s">
        <v>133</v>
      </c>
      <c r="E68" s="211" t="s">
        <v>134</v>
      </c>
      <c r="F68" s="355">
        <v>6783.1</v>
      </c>
    </row>
    <row r="69" spans="1:6" ht="15">
      <c r="A69" s="80" t="s">
        <v>561</v>
      </c>
      <c r="B69" s="188" t="s">
        <v>416</v>
      </c>
      <c r="C69" s="210"/>
      <c r="D69" s="194"/>
      <c r="E69" s="194"/>
      <c r="F69" s="351">
        <f>F70+F74</f>
        <v>45540.8</v>
      </c>
    </row>
    <row r="70" spans="1:6" ht="30">
      <c r="A70" s="80" t="s">
        <v>333</v>
      </c>
      <c r="B70" s="188" t="s">
        <v>417</v>
      </c>
      <c r="C70" s="210"/>
      <c r="D70" s="194"/>
      <c r="E70" s="194"/>
      <c r="F70" s="350">
        <f>F71</f>
        <v>19344.6</v>
      </c>
    </row>
    <row r="71" spans="1:6" ht="30">
      <c r="A71" s="73" t="s">
        <v>97</v>
      </c>
      <c r="B71" s="188" t="s">
        <v>417</v>
      </c>
      <c r="C71" s="210">
        <v>600</v>
      </c>
      <c r="D71" s="194"/>
      <c r="E71" s="194"/>
      <c r="F71" s="350">
        <f>F72</f>
        <v>19344.6</v>
      </c>
    </row>
    <row r="72" spans="1:6" ht="15">
      <c r="A72" s="191" t="s">
        <v>114</v>
      </c>
      <c r="B72" s="188" t="s">
        <v>417</v>
      </c>
      <c r="C72" s="210">
        <v>600</v>
      </c>
      <c r="D72" s="194" t="s">
        <v>133</v>
      </c>
      <c r="E72" s="211"/>
      <c r="F72" s="350">
        <f>F73</f>
        <v>19344.6</v>
      </c>
    </row>
    <row r="73" spans="1:6" ht="15">
      <c r="A73" s="73" t="s">
        <v>339</v>
      </c>
      <c r="B73" s="188" t="s">
        <v>417</v>
      </c>
      <c r="C73" s="210">
        <v>600</v>
      </c>
      <c r="D73" s="194" t="s">
        <v>133</v>
      </c>
      <c r="E73" s="194" t="s">
        <v>138</v>
      </c>
      <c r="F73" s="352">
        <v>19344.6</v>
      </c>
    </row>
    <row r="74" spans="1:6" ht="45">
      <c r="A74" s="191" t="s">
        <v>418</v>
      </c>
      <c r="B74" s="188" t="s">
        <v>419</v>
      </c>
      <c r="C74" s="210"/>
      <c r="D74" s="211"/>
      <c r="E74" s="211"/>
      <c r="F74" s="350">
        <f>F75</f>
        <v>26196.2</v>
      </c>
    </row>
    <row r="75" spans="1:6" ht="30">
      <c r="A75" s="191" t="s">
        <v>97</v>
      </c>
      <c r="B75" s="188" t="s">
        <v>419</v>
      </c>
      <c r="C75" s="210">
        <v>600</v>
      </c>
      <c r="D75" s="211"/>
      <c r="E75" s="211"/>
      <c r="F75" s="350">
        <f>F76</f>
        <v>26196.2</v>
      </c>
    </row>
    <row r="76" spans="1:6" ht="15">
      <c r="A76" s="191" t="s">
        <v>114</v>
      </c>
      <c r="B76" s="188" t="s">
        <v>419</v>
      </c>
      <c r="C76" s="210">
        <v>600</v>
      </c>
      <c r="D76" s="194" t="s">
        <v>133</v>
      </c>
      <c r="E76" s="211"/>
      <c r="F76" s="350">
        <f>F77</f>
        <v>26196.2</v>
      </c>
    </row>
    <row r="77" spans="1:6" ht="15">
      <c r="A77" s="73" t="s">
        <v>339</v>
      </c>
      <c r="B77" s="188" t="s">
        <v>419</v>
      </c>
      <c r="C77" s="210">
        <v>600</v>
      </c>
      <c r="D77" s="194" t="s">
        <v>133</v>
      </c>
      <c r="E77" s="194" t="s">
        <v>138</v>
      </c>
      <c r="F77" s="352">
        <v>26196.2</v>
      </c>
    </row>
    <row r="78" spans="1:6" ht="60">
      <c r="A78" s="46" t="s">
        <v>72</v>
      </c>
      <c r="B78" s="43" t="s">
        <v>420</v>
      </c>
      <c r="C78" s="210"/>
      <c r="D78" s="194"/>
      <c r="E78" s="194"/>
      <c r="F78" s="350">
        <f>F79+F82+F85</f>
        <v>47307.7</v>
      </c>
    </row>
    <row r="79" spans="1:6" ht="60">
      <c r="A79" s="191" t="s">
        <v>85</v>
      </c>
      <c r="B79" s="43" t="s">
        <v>420</v>
      </c>
      <c r="C79" s="210">
        <v>100</v>
      </c>
      <c r="D79" s="194"/>
      <c r="E79" s="194"/>
      <c r="F79" s="350">
        <f>F80</f>
        <v>15534.2</v>
      </c>
    </row>
    <row r="80" spans="1:6" ht="15">
      <c r="A80" s="191" t="s">
        <v>114</v>
      </c>
      <c r="B80" s="43" t="s">
        <v>420</v>
      </c>
      <c r="C80" s="210">
        <v>100</v>
      </c>
      <c r="D80" s="194" t="s">
        <v>133</v>
      </c>
      <c r="E80" s="194"/>
      <c r="F80" s="350">
        <f>F81</f>
        <v>15534.2</v>
      </c>
    </row>
    <row r="81" spans="1:6" ht="15">
      <c r="A81" s="46" t="s">
        <v>66</v>
      </c>
      <c r="B81" s="43" t="s">
        <v>420</v>
      </c>
      <c r="C81" s="210">
        <v>100</v>
      </c>
      <c r="D81" s="194" t="s">
        <v>133</v>
      </c>
      <c r="E81" s="194" t="s">
        <v>131</v>
      </c>
      <c r="F81" s="354">
        <v>15534.2</v>
      </c>
    </row>
    <row r="82" spans="1:6" ht="30">
      <c r="A82" s="191" t="s">
        <v>86</v>
      </c>
      <c r="B82" s="43" t="s">
        <v>420</v>
      </c>
      <c r="C82" s="210">
        <v>200</v>
      </c>
      <c r="D82" s="194"/>
      <c r="E82" s="194"/>
      <c r="F82" s="350">
        <f>F83</f>
        <v>11576.3</v>
      </c>
    </row>
    <row r="83" spans="1:6" ht="15">
      <c r="A83" s="191" t="s">
        <v>114</v>
      </c>
      <c r="B83" s="43" t="s">
        <v>420</v>
      </c>
      <c r="C83" s="210">
        <v>200</v>
      </c>
      <c r="D83" s="194" t="s">
        <v>133</v>
      </c>
      <c r="E83" s="194"/>
      <c r="F83" s="350">
        <f>F84</f>
        <v>11576.3</v>
      </c>
    </row>
    <row r="84" spans="1:6" ht="15">
      <c r="A84" s="46" t="s">
        <v>66</v>
      </c>
      <c r="B84" s="43" t="s">
        <v>420</v>
      </c>
      <c r="C84" s="210">
        <v>200</v>
      </c>
      <c r="D84" s="194" t="s">
        <v>133</v>
      </c>
      <c r="E84" s="194" t="s">
        <v>131</v>
      </c>
      <c r="F84" s="293">
        <v>11576.3</v>
      </c>
    </row>
    <row r="85" spans="1:6" ht="15">
      <c r="A85" s="191" t="s">
        <v>87</v>
      </c>
      <c r="B85" s="43" t="s">
        <v>420</v>
      </c>
      <c r="C85" s="210">
        <v>800</v>
      </c>
      <c r="D85" s="194"/>
      <c r="E85" s="194"/>
      <c r="F85" s="350">
        <f>F86</f>
        <v>20197.2</v>
      </c>
    </row>
    <row r="86" spans="1:6" ht="15">
      <c r="A86" s="191" t="s">
        <v>114</v>
      </c>
      <c r="B86" s="43" t="s">
        <v>420</v>
      </c>
      <c r="C86" s="210">
        <v>800</v>
      </c>
      <c r="D86" s="194" t="s">
        <v>133</v>
      </c>
      <c r="E86" s="194"/>
      <c r="F86" s="350">
        <f>F87</f>
        <v>20197.2</v>
      </c>
    </row>
    <row r="87" spans="1:6" ht="15">
      <c r="A87" s="46" t="s">
        <v>66</v>
      </c>
      <c r="B87" s="43" t="s">
        <v>420</v>
      </c>
      <c r="C87" s="210">
        <v>800</v>
      </c>
      <c r="D87" s="194" t="s">
        <v>133</v>
      </c>
      <c r="E87" s="194" t="s">
        <v>131</v>
      </c>
      <c r="F87" s="354">
        <v>20197.2</v>
      </c>
    </row>
    <row r="88" spans="1:6" ht="45">
      <c r="A88" s="213" t="s">
        <v>421</v>
      </c>
      <c r="B88" s="188" t="s">
        <v>422</v>
      </c>
      <c r="C88" s="210"/>
      <c r="D88" s="194"/>
      <c r="E88" s="194"/>
      <c r="F88" s="351">
        <f>F89</f>
        <v>2980.4</v>
      </c>
    </row>
    <row r="89" spans="1:6" ht="20.25" customHeight="1">
      <c r="A89" s="213" t="s">
        <v>423</v>
      </c>
      <c r="B89" s="188" t="s">
        <v>277</v>
      </c>
      <c r="C89" s="210"/>
      <c r="D89" s="194"/>
      <c r="E89" s="194"/>
      <c r="F89" s="351">
        <f>F90</f>
        <v>2980.4</v>
      </c>
    </row>
    <row r="90" spans="1:6" ht="30">
      <c r="A90" s="191" t="s">
        <v>97</v>
      </c>
      <c r="B90" s="188" t="s">
        <v>277</v>
      </c>
      <c r="C90" s="210">
        <v>600</v>
      </c>
      <c r="D90" s="194"/>
      <c r="E90" s="194"/>
      <c r="F90" s="351">
        <f>F91</f>
        <v>2980.4</v>
      </c>
    </row>
    <row r="91" spans="1:6" ht="15">
      <c r="A91" s="191" t="s">
        <v>196</v>
      </c>
      <c r="B91" s="188" t="s">
        <v>277</v>
      </c>
      <c r="C91" s="210">
        <v>600</v>
      </c>
      <c r="D91" s="194">
        <v>10</v>
      </c>
      <c r="E91" s="194"/>
      <c r="F91" s="351">
        <f>F92</f>
        <v>2980.4</v>
      </c>
    </row>
    <row r="92" spans="1:6" ht="15">
      <c r="A92" s="191" t="s">
        <v>76</v>
      </c>
      <c r="B92" s="188" t="s">
        <v>277</v>
      </c>
      <c r="C92" s="210">
        <v>600</v>
      </c>
      <c r="D92" s="194">
        <v>10</v>
      </c>
      <c r="E92" s="194" t="s">
        <v>136</v>
      </c>
      <c r="F92" s="354">
        <v>2980.4</v>
      </c>
    </row>
    <row r="93" spans="1:6" ht="30">
      <c r="A93" s="213" t="s">
        <v>424</v>
      </c>
      <c r="B93" s="188" t="s">
        <v>425</v>
      </c>
      <c r="C93" s="210"/>
      <c r="D93" s="194"/>
      <c r="E93" s="194"/>
      <c r="F93" s="351">
        <f>F94</f>
        <v>9128.4</v>
      </c>
    </row>
    <row r="94" spans="1:6" ht="45">
      <c r="A94" s="213" t="s">
        <v>103</v>
      </c>
      <c r="B94" s="188" t="s">
        <v>426</v>
      </c>
      <c r="C94" s="210"/>
      <c r="D94" s="194"/>
      <c r="E94" s="194"/>
      <c r="F94" s="351">
        <f>F95</f>
        <v>9128.4</v>
      </c>
    </row>
    <row r="95" spans="1:6" ht="15">
      <c r="A95" s="191" t="s">
        <v>427</v>
      </c>
      <c r="B95" s="188" t="s">
        <v>426</v>
      </c>
      <c r="C95" s="210">
        <v>600</v>
      </c>
      <c r="D95" s="194"/>
      <c r="E95" s="194"/>
      <c r="F95" s="351">
        <f>F96</f>
        <v>9128.4</v>
      </c>
    </row>
    <row r="96" spans="1:6" ht="15">
      <c r="A96" s="191" t="s">
        <v>196</v>
      </c>
      <c r="B96" s="188" t="s">
        <v>426</v>
      </c>
      <c r="C96" s="210">
        <v>600</v>
      </c>
      <c r="D96" s="194">
        <v>10</v>
      </c>
      <c r="E96" s="194"/>
      <c r="F96" s="351">
        <f>F97</f>
        <v>9128.4</v>
      </c>
    </row>
    <row r="97" spans="1:6" ht="15">
      <c r="A97" s="191" t="s">
        <v>102</v>
      </c>
      <c r="B97" s="188" t="s">
        <v>426</v>
      </c>
      <c r="C97" s="210">
        <v>600</v>
      </c>
      <c r="D97" s="194">
        <v>10</v>
      </c>
      <c r="E97" s="194" t="s">
        <v>136</v>
      </c>
      <c r="F97" s="350">
        <v>9128.4</v>
      </c>
    </row>
    <row r="98" spans="1:6" ht="45">
      <c r="A98" s="191" t="s">
        <v>326</v>
      </c>
      <c r="B98" s="188" t="s">
        <v>428</v>
      </c>
      <c r="C98" s="210"/>
      <c r="D98" s="211"/>
      <c r="E98" s="211"/>
      <c r="F98" s="351">
        <f>F111+F99+F103+F107</f>
        <v>12463.8</v>
      </c>
    </row>
    <row r="99" spans="1:6" ht="15">
      <c r="A99" s="73" t="s">
        <v>350</v>
      </c>
      <c r="B99" s="97" t="s">
        <v>272</v>
      </c>
      <c r="C99" s="210"/>
      <c r="D99" s="211"/>
      <c r="E99" s="211"/>
      <c r="F99" s="351">
        <f>F100</f>
        <v>4293.4</v>
      </c>
    </row>
    <row r="100" spans="1:6" ht="15">
      <c r="A100" s="73" t="s">
        <v>427</v>
      </c>
      <c r="B100" s="97" t="s">
        <v>272</v>
      </c>
      <c r="C100" s="210">
        <v>300</v>
      </c>
      <c r="D100" s="211"/>
      <c r="E100" s="211"/>
      <c r="F100" s="351">
        <f>F101</f>
        <v>4293.4</v>
      </c>
    </row>
    <row r="101" spans="1:6" ht="15">
      <c r="A101" s="46" t="s">
        <v>196</v>
      </c>
      <c r="B101" s="97" t="s">
        <v>272</v>
      </c>
      <c r="C101" s="210">
        <v>300</v>
      </c>
      <c r="D101" s="211" t="s">
        <v>319</v>
      </c>
      <c r="E101" s="211"/>
      <c r="F101" s="351">
        <f>F102</f>
        <v>4293.4</v>
      </c>
    </row>
    <row r="102" spans="1:6" ht="15">
      <c r="A102" s="191" t="s">
        <v>102</v>
      </c>
      <c r="B102" s="97" t="s">
        <v>272</v>
      </c>
      <c r="C102" s="210">
        <v>300</v>
      </c>
      <c r="D102" s="211" t="s">
        <v>319</v>
      </c>
      <c r="E102" s="211" t="s">
        <v>136</v>
      </c>
      <c r="F102" s="354">
        <v>4293.4</v>
      </c>
    </row>
    <row r="103" spans="1:6" ht="15">
      <c r="A103" s="73" t="s">
        <v>351</v>
      </c>
      <c r="B103" s="97" t="s">
        <v>273</v>
      </c>
      <c r="C103" s="210"/>
      <c r="D103" s="211"/>
      <c r="E103" s="211"/>
      <c r="F103" s="351">
        <f>F104</f>
        <v>1780.5</v>
      </c>
    </row>
    <row r="104" spans="1:6" ht="15">
      <c r="A104" s="73" t="s">
        <v>427</v>
      </c>
      <c r="B104" s="97" t="s">
        <v>273</v>
      </c>
      <c r="C104" s="210">
        <v>300</v>
      </c>
      <c r="D104" s="211"/>
      <c r="E104" s="211"/>
      <c r="F104" s="351">
        <f>F105</f>
        <v>1780.5</v>
      </c>
    </row>
    <row r="105" spans="1:6" ht="15">
      <c r="A105" s="46" t="s">
        <v>196</v>
      </c>
      <c r="B105" s="97" t="s">
        <v>273</v>
      </c>
      <c r="C105" s="210">
        <v>300</v>
      </c>
      <c r="D105" s="211" t="s">
        <v>319</v>
      </c>
      <c r="E105" s="211"/>
      <c r="F105" s="351">
        <f>F106</f>
        <v>1780.5</v>
      </c>
    </row>
    <row r="106" spans="1:6" ht="15">
      <c r="A106" s="191" t="s">
        <v>102</v>
      </c>
      <c r="B106" s="97" t="s">
        <v>273</v>
      </c>
      <c r="C106" s="210">
        <v>300</v>
      </c>
      <c r="D106" s="211" t="s">
        <v>319</v>
      </c>
      <c r="E106" s="211" t="s">
        <v>136</v>
      </c>
      <c r="F106" s="350">
        <v>1780.5</v>
      </c>
    </row>
    <row r="107" spans="1:6" ht="15">
      <c r="A107" s="73" t="s">
        <v>352</v>
      </c>
      <c r="B107" s="97" t="s">
        <v>274</v>
      </c>
      <c r="C107" s="210"/>
      <c r="D107" s="211"/>
      <c r="E107" s="211"/>
      <c r="F107" s="351">
        <f>F108</f>
        <v>5026.9</v>
      </c>
    </row>
    <row r="108" spans="1:6" ht="15">
      <c r="A108" s="73" t="s">
        <v>427</v>
      </c>
      <c r="B108" s="97" t="s">
        <v>274</v>
      </c>
      <c r="C108" s="210">
        <v>300</v>
      </c>
      <c r="D108" s="211"/>
      <c r="E108" s="211"/>
      <c r="F108" s="351">
        <f>F109</f>
        <v>5026.9</v>
      </c>
    </row>
    <row r="109" spans="1:6" ht="15">
      <c r="A109" s="46" t="s">
        <v>196</v>
      </c>
      <c r="B109" s="97" t="s">
        <v>274</v>
      </c>
      <c r="C109" s="210">
        <v>300</v>
      </c>
      <c r="D109" s="211" t="s">
        <v>319</v>
      </c>
      <c r="E109" s="211"/>
      <c r="F109" s="351">
        <f>F110</f>
        <v>5026.9</v>
      </c>
    </row>
    <row r="110" spans="1:6" ht="15">
      <c r="A110" s="191" t="s">
        <v>102</v>
      </c>
      <c r="B110" s="97" t="s">
        <v>274</v>
      </c>
      <c r="C110" s="210">
        <v>300</v>
      </c>
      <c r="D110" s="211" t="s">
        <v>319</v>
      </c>
      <c r="E110" s="211" t="s">
        <v>136</v>
      </c>
      <c r="F110" s="354">
        <v>5026.9</v>
      </c>
    </row>
    <row r="111" spans="1:6" ht="30">
      <c r="A111" s="191" t="s">
        <v>429</v>
      </c>
      <c r="B111" s="188" t="s">
        <v>430</v>
      </c>
      <c r="C111" s="210"/>
      <c r="D111" s="211"/>
      <c r="E111" s="211"/>
      <c r="F111" s="351">
        <f>F112</f>
        <v>1363</v>
      </c>
    </row>
    <row r="112" spans="1:6" ht="60">
      <c r="A112" s="191" t="s">
        <v>85</v>
      </c>
      <c r="B112" s="188" t="s">
        <v>430</v>
      </c>
      <c r="C112" s="210">
        <v>100</v>
      </c>
      <c r="D112" s="211"/>
      <c r="E112" s="211"/>
      <c r="F112" s="351">
        <f>F113</f>
        <v>1363</v>
      </c>
    </row>
    <row r="113" spans="1:6" ht="15">
      <c r="A113" s="191" t="s">
        <v>118</v>
      </c>
      <c r="B113" s="188" t="s">
        <v>430</v>
      </c>
      <c r="C113" s="210">
        <v>100</v>
      </c>
      <c r="D113" s="211" t="s">
        <v>132</v>
      </c>
      <c r="E113" s="194"/>
      <c r="F113" s="351">
        <f>F114</f>
        <v>1363</v>
      </c>
    </row>
    <row r="114" spans="1:6" ht="15">
      <c r="A114" s="191" t="s">
        <v>431</v>
      </c>
      <c r="B114" s="188" t="s">
        <v>430</v>
      </c>
      <c r="C114" s="210">
        <v>100</v>
      </c>
      <c r="D114" s="211" t="s">
        <v>132</v>
      </c>
      <c r="E114" s="211">
        <v>13</v>
      </c>
      <c r="F114" s="350">
        <v>1363</v>
      </c>
    </row>
    <row r="115" spans="1:6" ht="30" hidden="1">
      <c r="A115" s="191" t="s">
        <v>19</v>
      </c>
      <c r="B115" s="72" t="s">
        <v>276</v>
      </c>
      <c r="C115" s="210"/>
      <c r="D115" s="211"/>
      <c r="E115" s="211"/>
      <c r="F115" s="350">
        <f>F116</f>
        <v>1385.3</v>
      </c>
    </row>
    <row r="116" spans="1:6" ht="30" hidden="1">
      <c r="A116" s="191" t="s">
        <v>86</v>
      </c>
      <c r="B116" s="72" t="s">
        <v>276</v>
      </c>
      <c r="C116" s="210">
        <v>200</v>
      </c>
      <c r="D116" s="211"/>
      <c r="E116" s="211"/>
      <c r="F116" s="350">
        <f>F117</f>
        <v>1385.3</v>
      </c>
    </row>
    <row r="117" spans="1:6" ht="15" hidden="1">
      <c r="A117" s="191" t="s">
        <v>198</v>
      </c>
      <c r="B117" s="72" t="s">
        <v>276</v>
      </c>
      <c r="C117" s="210">
        <v>200</v>
      </c>
      <c r="D117" s="211" t="s">
        <v>140</v>
      </c>
      <c r="E117" s="211"/>
      <c r="F117" s="350">
        <f>F118</f>
        <v>1385.3</v>
      </c>
    </row>
    <row r="118" spans="1:6" ht="15" hidden="1">
      <c r="A118" s="191" t="s">
        <v>237</v>
      </c>
      <c r="B118" s="72" t="s">
        <v>276</v>
      </c>
      <c r="C118" s="210">
        <v>200</v>
      </c>
      <c r="D118" s="211" t="s">
        <v>140</v>
      </c>
      <c r="E118" s="211" t="s">
        <v>132</v>
      </c>
      <c r="F118" s="296">
        <v>1385.3</v>
      </c>
    </row>
    <row r="119" spans="1:6" ht="15">
      <c r="A119" s="191" t="s">
        <v>580</v>
      </c>
      <c r="B119" s="72" t="s">
        <v>579</v>
      </c>
      <c r="C119" s="210"/>
      <c r="D119" s="211"/>
      <c r="E119" s="211"/>
      <c r="F119" s="296">
        <f>F120</f>
        <v>1624</v>
      </c>
    </row>
    <row r="120" spans="1:6" ht="45">
      <c r="A120" s="191" t="s">
        <v>378</v>
      </c>
      <c r="B120" s="188" t="s">
        <v>432</v>
      </c>
      <c r="C120" s="210"/>
      <c r="D120" s="211"/>
      <c r="E120" s="211"/>
      <c r="F120" s="351">
        <v>1624</v>
      </c>
    </row>
    <row r="121" spans="1:6" ht="30">
      <c r="A121" s="191" t="s">
        <v>379</v>
      </c>
      <c r="B121" s="188" t="s">
        <v>433</v>
      </c>
      <c r="C121" s="210"/>
      <c r="D121" s="211"/>
      <c r="E121" s="211"/>
      <c r="F121" s="351">
        <v>1624</v>
      </c>
    </row>
    <row r="122" spans="1:6" ht="30">
      <c r="A122" s="73" t="s">
        <v>385</v>
      </c>
      <c r="B122" s="188" t="s">
        <v>433</v>
      </c>
      <c r="C122" s="210">
        <v>600</v>
      </c>
      <c r="D122" s="211"/>
      <c r="E122" s="211"/>
      <c r="F122" s="351">
        <v>1624</v>
      </c>
    </row>
    <row r="123" spans="1:6" ht="15">
      <c r="A123" s="191" t="s">
        <v>198</v>
      </c>
      <c r="B123" s="188" t="s">
        <v>433</v>
      </c>
      <c r="C123" s="210">
        <v>600</v>
      </c>
      <c r="D123" s="211" t="s">
        <v>140</v>
      </c>
      <c r="E123" s="211"/>
      <c r="F123" s="351">
        <v>1624</v>
      </c>
    </row>
    <row r="124" spans="1:6" ht="15">
      <c r="A124" s="191" t="s">
        <v>95</v>
      </c>
      <c r="B124" s="188" t="s">
        <v>433</v>
      </c>
      <c r="C124" s="210">
        <v>600</v>
      </c>
      <c r="D124" s="211" t="s">
        <v>140</v>
      </c>
      <c r="E124" s="211" t="s">
        <v>132</v>
      </c>
      <c r="F124" s="351">
        <v>1624</v>
      </c>
    </row>
    <row r="125" spans="1:6" ht="30">
      <c r="A125" s="84" t="s">
        <v>239</v>
      </c>
      <c r="B125" s="43" t="s">
        <v>573</v>
      </c>
      <c r="C125" s="210"/>
      <c r="D125" s="211"/>
      <c r="E125" s="211"/>
      <c r="F125" s="351">
        <f>F126+F132+F136</f>
        <v>681.4</v>
      </c>
    </row>
    <row r="126" spans="1:6" ht="15">
      <c r="A126" s="84" t="s">
        <v>574</v>
      </c>
      <c r="B126" s="43" t="s">
        <v>506</v>
      </c>
      <c r="C126" s="210"/>
      <c r="D126" s="211"/>
      <c r="E126" s="211"/>
      <c r="F126" s="351">
        <f>F127</f>
        <v>481.4</v>
      </c>
    </row>
    <row r="127" spans="1:6" ht="60">
      <c r="A127" s="191" t="s">
        <v>85</v>
      </c>
      <c r="B127" s="43" t="s">
        <v>506</v>
      </c>
      <c r="C127" s="210">
        <v>100</v>
      </c>
      <c r="D127" s="211"/>
      <c r="E127" s="211"/>
      <c r="F127" s="351">
        <f>F128+F130</f>
        <v>481.4</v>
      </c>
    </row>
    <row r="128" spans="1:6" ht="21.75" customHeight="1">
      <c r="A128" s="191" t="s">
        <v>62</v>
      </c>
      <c r="B128" s="43" t="s">
        <v>506</v>
      </c>
      <c r="C128" s="210">
        <v>100</v>
      </c>
      <c r="D128" s="211" t="s">
        <v>138</v>
      </c>
      <c r="E128" s="211"/>
      <c r="F128" s="351">
        <f>F129</f>
        <v>381.4</v>
      </c>
    </row>
    <row r="129" spans="1:6" ht="30">
      <c r="A129" s="46" t="s">
        <v>356</v>
      </c>
      <c r="B129" s="43" t="s">
        <v>506</v>
      </c>
      <c r="C129" s="210">
        <v>100</v>
      </c>
      <c r="D129" s="211" t="s">
        <v>138</v>
      </c>
      <c r="E129" s="211" t="s">
        <v>186</v>
      </c>
      <c r="F129" s="350">
        <v>381.4</v>
      </c>
    </row>
    <row r="130" spans="1:6" ht="15">
      <c r="A130" s="191" t="s">
        <v>114</v>
      </c>
      <c r="B130" s="43" t="s">
        <v>506</v>
      </c>
      <c r="C130" s="210">
        <v>100</v>
      </c>
      <c r="D130" s="211" t="s">
        <v>133</v>
      </c>
      <c r="E130" s="211"/>
      <c r="F130" s="351">
        <f>F131</f>
        <v>100</v>
      </c>
    </row>
    <row r="131" spans="1:6" ht="15">
      <c r="A131" s="46" t="s">
        <v>66</v>
      </c>
      <c r="B131" s="43" t="s">
        <v>506</v>
      </c>
      <c r="C131" s="210">
        <v>100</v>
      </c>
      <c r="D131" s="211" t="s">
        <v>133</v>
      </c>
      <c r="E131" s="211" t="s">
        <v>131</v>
      </c>
      <c r="F131" s="351">
        <v>100</v>
      </c>
    </row>
    <row r="132" spans="1:6" ht="30">
      <c r="A132" s="198" t="s">
        <v>577</v>
      </c>
      <c r="B132" s="43" t="s">
        <v>575</v>
      </c>
      <c r="C132" s="210"/>
      <c r="D132" s="211"/>
      <c r="E132" s="211"/>
      <c r="F132" s="351">
        <f>F133</f>
        <v>100</v>
      </c>
    </row>
    <row r="133" spans="1:6" ht="60">
      <c r="A133" s="191" t="s">
        <v>85</v>
      </c>
      <c r="B133" s="43" t="s">
        <v>575</v>
      </c>
      <c r="C133" s="210">
        <v>200</v>
      </c>
      <c r="D133" s="211"/>
      <c r="E133" s="211"/>
      <c r="F133" s="351">
        <f>F134</f>
        <v>100</v>
      </c>
    </row>
    <row r="134" spans="1:6" ht="15">
      <c r="A134" s="191" t="s">
        <v>114</v>
      </c>
      <c r="B134" s="43" t="s">
        <v>575</v>
      </c>
      <c r="C134" s="210">
        <v>200</v>
      </c>
      <c r="D134" s="211" t="s">
        <v>133</v>
      </c>
      <c r="E134" s="211"/>
      <c r="F134" s="351">
        <f>F135</f>
        <v>100</v>
      </c>
    </row>
    <row r="135" spans="1:6" ht="15">
      <c r="A135" s="46" t="s">
        <v>66</v>
      </c>
      <c r="B135" s="43" t="s">
        <v>575</v>
      </c>
      <c r="C135" s="210">
        <v>200</v>
      </c>
      <c r="D135" s="211" t="s">
        <v>133</v>
      </c>
      <c r="E135" s="211" t="s">
        <v>131</v>
      </c>
      <c r="F135" s="351">
        <v>100</v>
      </c>
    </row>
    <row r="136" spans="1:6" ht="30">
      <c r="A136" s="84" t="s">
        <v>578</v>
      </c>
      <c r="B136" s="43" t="s">
        <v>576</v>
      </c>
      <c r="C136" s="210"/>
      <c r="D136" s="194"/>
      <c r="E136" s="194"/>
      <c r="F136" s="351">
        <f>F137</f>
        <v>100</v>
      </c>
    </row>
    <row r="137" spans="1:6" ht="30">
      <c r="A137" s="191" t="s">
        <v>86</v>
      </c>
      <c r="B137" s="43" t="s">
        <v>576</v>
      </c>
      <c r="C137" s="210">
        <v>200</v>
      </c>
      <c r="D137" s="194"/>
      <c r="E137" s="194"/>
      <c r="F137" s="351">
        <f>F138</f>
        <v>100</v>
      </c>
    </row>
    <row r="138" spans="1:6" ht="15">
      <c r="A138" s="191" t="s">
        <v>114</v>
      </c>
      <c r="B138" s="43" t="s">
        <v>576</v>
      </c>
      <c r="C138" s="210">
        <v>200</v>
      </c>
      <c r="D138" s="194" t="s">
        <v>133</v>
      </c>
      <c r="E138" s="211"/>
      <c r="F138" s="351">
        <f>F139</f>
        <v>100</v>
      </c>
    </row>
    <row r="139" spans="1:6" ht="15">
      <c r="A139" s="191" t="s">
        <v>65</v>
      </c>
      <c r="B139" s="43" t="s">
        <v>576</v>
      </c>
      <c r="C139" s="210">
        <v>200</v>
      </c>
      <c r="D139" s="194" t="s">
        <v>133</v>
      </c>
      <c r="E139" s="194" t="s">
        <v>133</v>
      </c>
      <c r="F139" s="351">
        <v>100</v>
      </c>
    </row>
    <row r="140" spans="1:6" ht="60">
      <c r="A140" s="191" t="s">
        <v>546</v>
      </c>
      <c r="B140" s="43" t="s">
        <v>572</v>
      </c>
      <c r="C140" s="210"/>
      <c r="D140" s="194"/>
      <c r="E140" s="194"/>
      <c r="F140" s="351">
        <f>F141+F148</f>
        <v>2776.2999999999997</v>
      </c>
    </row>
    <row r="141" spans="1:6" ht="30">
      <c r="A141" s="191" t="s">
        <v>455</v>
      </c>
      <c r="B141" s="188" t="s">
        <v>358</v>
      </c>
      <c r="C141" s="210"/>
      <c r="D141" s="211"/>
      <c r="E141" s="211"/>
      <c r="F141" s="351">
        <f>F142+F145</f>
        <v>2742.7</v>
      </c>
    </row>
    <row r="142" spans="1:6" ht="60">
      <c r="A142" s="191" t="s">
        <v>85</v>
      </c>
      <c r="B142" s="188" t="s">
        <v>358</v>
      </c>
      <c r="C142" s="210">
        <v>100</v>
      </c>
      <c r="D142" s="211"/>
      <c r="E142" s="211"/>
      <c r="F142" s="351">
        <f>F143</f>
        <v>2726.6</v>
      </c>
    </row>
    <row r="143" spans="1:6" ht="18.75" customHeight="1">
      <c r="A143" s="191" t="s">
        <v>62</v>
      </c>
      <c r="B143" s="188" t="s">
        <v>358</v>
      </c>
      <c r="C143" s="210">
        <v>100</v>
      </c>
      <c r="D143" s="211" t="s">
        <v>138</v>
      </c>
      <c r="E143" s="211"/>
      <c r="F143" s="351">
        <f>F144</f>
        <v>2726.6</v>
      </c>
    </row>
    <row r="144" spans="1:6" ht="30">
      <c r="A144" s="191" t="s">
        <v>456</v>
      </c>
      <c r="B144" s="188" t="s">
        <v>358</v>
      </c>
      <c r="C144" s="210">
        <v>100</v>
      </c>
      <c r="D144" s="211" t="s">
        <v>138</v>
      </c>
      <c r="E144" s="211" t="s">
        <v>319</v>
      </c>
      <c r="F144" s="356">
        <v>2726.6</v>
      </c>
    </row>
    <row r="145" spans="1:6" ht="30">
      <c r="A145" s="191" t="s">
        <v>86</v>
      </c>
      <c r="B145" s="188" t="s">
        <v>358</v>
      </c>
      <c r="C145" s="210">
        <v>200</v>
      </c>
      <c r="D145" s="211"/>
      <c r="E145" s="211"/>
      <c r="F145" s="351">
        <f>F146</f>
        <v>16.1</v>
      </c>
    </row>
    <row r="146" spans="1:6" ht="22.5" customHeight="1">
      <c r="A146" s="191" t="s">
        <v>62</v>
      </c>
      <c r="B146" s="188" t="s">
        <v>358</v>
      </c>
      <c r="C146" s="210">
        <v>200</v>
      </c>
      <c r="D146" s="211" t="s">
        <v>138</v>
      </c>
      <c r="E146" s="211"/>
      <c r="F146" s="351">
        <f>F147</f>
        <v>16.1</v>
      </c>
    </row>
    <row r="147" spans="1:6" ht="30">
      <c r="A147" s="191" t="s">
        <v>456</v>
      </c>
      <c r="B147" s="188" t="s">
        <v>358</v>
      </c>
      <c r="C147" s="210">
        <v>200</v>
      </c>
      <c r="D147" s="211" t="s">
        <v>138</v>
      </c>
      <c r="E147" s="211" t="s">
        <v>319</v>
      </c>
      <c r="F147" s="351">
        <v>16.1</v>
      </c>
    </row>
    <row r="148" spans="1:6" ht="60">
      <c r="A148" s="191" t="s">
        <v>546</v>
      </c>
      <c r="B148" s="188" t="s">
        <v>553</v>
      </c>
      <c r="C148" s="210"/>
      <c r="D148" s="211"/>
      <c r="E148" s="211"/>
      <c r="F148" s="351">
        <f>F149</f>
        <v>33.6</v>
      </c>
    </row>
    <row r="149" spans="1:6" ht="30">
      <c r="A149" s="191" t="s">
        <v>548</v>
      </c>
      <c r="B149" s="188" t="s">
        <v>552</v>
      </c>
      <c r="C149" s="210"/>
      <c r="D149" s="211"/>
      <c r="E149" s="211"/>
      <c r="F149" s="351">
        <f>F150</f>
        <v>33.6</v>
      </c>
    </row>
    <row r="150" spans="1:6" ht="30">
      <c r="A150" s="191" t="s">
        <v>86</v>
      </c>
      <c r="B150" s="188" t="s">
        <v>552</v>
      </c>
      <c r="C150" s="210">
        <v>200</v>
      </c>
      <c r="D150" s="211"/>
      <c r="E150" s="211"/>
      <c r="F150" s="351">
        <f>F151</f>
        <v>33.6</v>
      </c>
    </row>
    <row r="151" spans="1:6" ht="30">
      <c r="A151" s="191" t="s">
        <v>62</v>
      </c>
      <c r="B151" s="188" t="s">
        <v>552</v>
      </c>
      <c r="C151" s="210">
        <v>200</v>
      </c>
      <c r="D151" s="211" t="s">
        <v>138</v>
      </c>
      <c r="E151" s="211"/>
      <c r="F151" s="351">
        <f>F152</f>
        <v>33.6</v>
      </c>
    </row>
    <row r="152" spans="1:6" ht="15">
      <c r="A152" s="191" t="s">
        <v>547</v>
      </c>
      <c r="B152" s="188" t="s">
        <v>552</v>
      </c>
      <c r="C152" s="210">
        <v>200</v>
      </c>
      <c r="D152" s="211" t="s">
        <v>138</v>
      </c>
      <c r="E152" s="211" t="s">
        <v>131</v>
      </c>
      <c r="F152" s="351">
        <v>33.6</v>
      </c>
    </row>
    <row r="153" spans="1:6" ht="30">
      <c r="A153" s="191" t="s">
        <v>567</v>
      </c>
      <c r="B153" s="188" t="s">
        <v>566</v>
      </c>
      <c r="C153" s="210"/>
      <c r="D153" s="211"/>
      <c r="E153" s="211"/>
      <c r="F153" s="351">
        <f>F154+F159</f>
        <v>152596.69999999998</v>
      </c>
    </row>
    <row r="154" spans="1:6" ht="15">
      <c r="A154" s="191" t="s">
        <v>570</v>
      </c>
      <c r="B154" s="188" t="s">
        <v>568</v>
      </c>
      <c r="C154" s="210"/>
      <c r="D154" s="211"/>
      <c r="E154" s="211"/>
      <c r="F154" s="351">
        <f>F155</f>
        <v>22158.8</v>
      </c>
    </row>
    <row r="155" spans="1:6" ht="15">
      <c r="A155" s="191" t="s">
        <v>313</v>
      </c>
      <c r="B155" s="188" t="s">
        <v>436</v>
      </c>
      <c r="C155" s="210"/>
      <c r="D155" s="211"/>
      <c r="E155" s="211"/>
      <c r="F155" s="351">
        <f>F156</f>
        <v>22158.8</v>
      </c>
    </row>
    <row r="156" spans="1:6" ht="30">
      <c r="A156" s="191" t="s">
        <v>97</v>
      </c>
      <c r="B156" s="188" t="s">
        <v>436</v>
      </c>
      <c r="C156" s="210">
        <v>600</v>
      </c>
      <c r="D156" s="211"/>
      <c r="E156" s="211"/>
      <c r="F156" s="351">
        <f>F157</f>
        <v>22158.8</v>
      </c>
    </row>
    <row r="157" spans="1:6" ht="15">
      <c r="A157" s="191" t="s">
        <v>74</v>
      </c>
      <c r="B157" s="188" t="s">
        <v>436</v>
      </c>
      <c r="C157" s="210">
        <v>600</v>
      </c>
      <c r="D157" s="211" t="s">
        <v>135</v>
      </c>
      <c r="E157" s="211"/>
      <c r="F157" s="351">
        <f>F158</f>
        <v>22158.8</v>
      </c>
    </row>
    <row r="158" spans="1:6" ht="15">
      <c r="A158" s="191" t="s">
        <v>75</v>
      </c>
      <c r="B158" s="188" t="s">
        <v>436</v>
      </c>
      <c r="C158" s="210">
        <v>600</v>
      </c>
      <c r="D158" s="211" t="s">
        <v>135</v>
      </c>
      <c r="E158" s="211" t="s">
        <v>132</v>
      </c>
      <c r="F158" s="350">
        <v>22158.8</v>
      </c>
    </row>
    <row r="159" spans="1:6" ht="30">
      <c r="A159" s="191" t="s">
        <v>571</v>
      </c>
      <c r="B159" s="188" t="s">
        <v>569</v>
      </c>
      <c r="C159" s="210"/>
      <c r="D159" s="211"/>
      <c r="E159" s="211"/>
      <c r="F159" s="351">
        <f>F160</f>
        <v>130437.9</v>
      </c>
    </row>
    <row r="160" spans="1:6" ht="30">
      <c r="A160" s="191" t="s">
        <v>314</v>
      </c>
      <c r="B160" s="188" t="s">
        <v>439</v>
      </c>
      <c r="C160" s="210"/>
      <c r="D160" s="211"/>
      <c r="E160" s="211"/>
      <c r="F160" s="351">
        <f>F161</f>
        <v>130437.9</v>
      </c>
    </row>
    <row r="161" spans="1:6" ht="30">
      <c r="A161" s="191" t="s">
        <v>97</v>
      </c>
      <c r="B161" s="188" t="s">
        <v>439</v>
      </c>
      <c r="C161" s="210">
        <v>600</v>
      </c>
      <c r="D161" s="211"/>
      <c r="E161" s="211"/>
      <c r="F161" s="351">
        <f>F162</f>
        <v>130437.9</v>
      </c>
    </row>
    <row r="162" spans="1:6" ht="15">
      <c r="A162" s="191" t="s">
        <v>74</v>
      </c>
      <c r="B162" s="188" t="s">
        <v>439</v>
      </c>
      <c r="C162" s="210">
        <v>600</v>
      </c>
      <c r="D162" s="211" t="s">
        <v>135</v>
      </c>
      <c r="E162" s="211"/>
      <c r="F162" s="351">
        <f>F163</f>
        <v>130437.9</v>
      </c>
    </row>
    <row r="163" spans="1:6" ht="15">
      <c r="A163" s="191" t="s">
        <v>75</v>
      </c>
      <c r="B163" s="188" t="s">
        <v>439</v>
      </c>
      <c r="C163" s="210">
        <v>600</v>
      </c>
      <c r="D163" s="211" t="s">
        <v>135</v>
      </c>
      <c r="E163" s="211" t="s">
        <v>132</v>
      </c>
      <c r="F163" s="305">
        <v>130437.9</v>
      </c>
    </row>
    <row r="164" spans="1:6" ht="28.5" customHeight="1">
      <c r="A164" s="191" t="s">
        <v>442</v>
      </c>
      <c r="B164" s="188" t="s">
        <v>443</v>
      </c>
      <c r="C164" s="210"/>
      <c r="D164" s="211"/>
      <c r="E164" s="211"/>
      <c r="F164" s="351">
        <f>F165+F168</f>
        <v>692.6</v>
      </c>
    </row>
    <row r="165" spans="1:6" ht="60">
      <c r="A165" s="191" t="s">
        <v>85</v>
      </c>
      <c r="B165" s="188" t="s">
        <v>443</v>
      </c>
      <c r="C165" s="210">
        <v>100</v>
      </c>
      <c r="D165" s="211"/>
      <c r="E165" s="211"/>
      <c r="F165" s="351">
        <f>F166</f>
        <v>532.6</v>
      </c>
    </row>
    <row r="166" spans="1:6" ht="15">
      <c r="A166" s="191" t="s">
        <v>118</v>
      </c>
      <c r="B166" s="188" t="s">
        <v>443</v>
      </c>
      <c r="C166" s="210">
        <v>100</v>
      </c>
      <c r="D166" s="211" t="s">
        <v>132</v>
      </c>
      <c r="E166" s="194"/>
      <c r="F166" s="351">
        <f>F167</f>
        <v>532.6</v>
      </c>
    </row>
    <row r="167" spans="1:6" ht="15">
      <c r="A167" s="191" t="s">
        <v>431</v>
      </c>
      <c r="B167" s="188" t="s">
        <v>443</v>
      </c>
      <c r="C167" s="210">
        <v>100</v>
      </c>
      <c r="D167" s="211" t="s">
        <v>132</v>
      </c>
      <c r="E167" s="211">
        <v>13</v>
      </c>
      <c r="F167" s="354">
        <v>532.6</v>
      </c>
    </row>
    <row r="168" spans="1:6" ht="30">
      <c r="A168" s="191" t="s">
        <v>86</v>
      </c>
      <c r="B168" s="188" t="s">
        <v>443</v>
      </c>
      <c r="C168" s="210">
        <v>200</v>
      </c>
      <c r="D168" s="211"/>
      <c r="E168" s="211"/>
      <c r="F168" s="351">
        <f>F169</f>
        <v>160</v>
      </c>
    </row>
    <row r="169" spans="1:6" ht="15">
      <c r="A169" s="191" t="s">
        <v>118</v>
      </c>
      <c r="B169" s="188" t="s">
        <v>443</v>
      </c>
      <c r="C169" s="210">
        <v>200</v>
      </c>
      <c r="D169" s="211" t="s">
        <v>132</v>
      </c>
      <c r="E169" s="194"/>
      <c r="F169" s="351">
        <f>F170</f>
        <v>160</v>
      </c>
    </row>
    <row r="170" spans="1:6" ht="15">
      <c r="A170" s="191" t="s">
        <v>431</v>
      </c>
      <c r="B170" s="188" t="s">
        <v>443</v>
      </c>
      <c r="C170" s="210">
        <v>200</v>
      </c>
      <c r="D170" s="211" t="s">
        <v>132</v>
      </c>
      <c r="E170" s="211">
        <v>13</v>
      </c>
      <c r="F170" s="350">
        <v>160</v>
      </c>
    </row>
    <row r="171" spans="1:6" ht="30">
      <c r="A171" s="191" t="s">
        <v>261</v>
      </c>
      <c r="B171" s="188" t="s">
        <v>444</v>
      </c>
      <c r="C171" s="210"/>
      <c r="D171" s="211"/>
      <c r="E171" s="211"/>
      <c r="F171" s="351">
        <f>F172</f>
        <v>1901</v>
      </c>
    </row>
    <row r="172" spans="1:6" ht="15">
      <c r="A172" s="191" t="s">
        <v>380</v>
      </c>
      <c r="B172" s="188" t="s">
        <v>445</v>
      </c>
      <c r="C172" s="210"/>
      <c r="D172" s="211"/>
      <c r="E172" s="211"/>
      <c r="F172" s="351">
        <f>F173</f>
        <v>1901</v>
      </c>
    </row>
    <row r="173" spans="1:6" ht="30">
      <c r="A173" s="191" t="s">
        <v>86</v>
      </c>
      <c r="B173" s="188" t="s">
        <v>445</v>
      </c>
      <c r="C173" s="210">
        <v>200</v>
      </c>
      <c r="D173" s="211"/>
      <c r="E173" s="211"/>
      <c r="F173" s="351">
        <f>F174</f>
        <v>1901</v>
      </c>
    </row>
    <row r="174" spans="1:6" ht="15">
      <c r="A174" s="191" t="s">
        <v>381</v>
      </c>
      <c r="B174" s="188" t="s">
        <v>445</v>
      </c>
      <c r="C174" s="210">
        <v>200</v>
      </c>
      <c r="D174" s="211" t="s">
        <v>137</v>
      </c>
      <c r="E174" s="211"/>
      <c r="F174" s="351">
        <f>F175</f>
        <v>1901</v>
      </c>
    </row>
    <row r="175" spans="1:6" ht="29.25" customHeight="1">
      <c r="A175" s="191" t="s">
        <v>382</v>
      </c>
      <c r="B175" s="188" t="s">
        <v>445</v>
      </c>
      <c r="C175" s="210">
        <v>200</v>
      </c>
      <c r="D175" s="211" t="s">
        <v>137</v>
      </c>
      <c r="E175" s="211" t="s">
        <v>138</v>
      </c>
      <c r="F175" s="356">
        <v>1901</v>
      </c>
    </row>
    <row r="176" spans="1:6" ht="45" hidden="1">
      <c r="A176" s="46" t="s">
        <v>260</v>
      </c>
      <c r="B176" s="96" t="s">
        <v>278</v>
      </c>
      <c r="C176" s="210"/>
      <c r="D176" s="194"/>
      <c r="E176" s="194"/>
      <c r="F176" s="357">
        <f>F177</f>
        <v>0</v>
      </c>
    </row>
    <row r="177" spans="1:6" ht="15" hidden="1">
      <c r="A177" s="73" t="s">
        <v>427</v>
      </c>
      <c r="B177" s="96" t="s">
        <v>278</v>
      </c>
      <c r="C177" s="210">
        <v>300</v>
      </c>
      <c r="D177" s="194"/>
      <c r="E177" s="194"/>
      <c r="F177" s="357">
        <f>F178</f>
        <v>0</v>
      </c>
    </row>
    <row r="178" spans="1:6" ht="15" hidden="1">
      <c r="A178" s="46" t="s">
        <v>196</v>
      </c>
      <c r="B178" s="96" t="s">
        <v>278</v>
      </c>
      <c r="C178" s="210">
        <v>300</v>
      </c>
      <c r="D178" s="194" t="s">
        <v>319</v>
      </c>
      <c r="E178" s="194"/>
      <c r="F178" s="357">
        <f>F179</f>
        <v>0</v>
      </c>
    </row>
    <row r="179" spans="1:6" ht="15" hidden="1">
      <c r="A179" s="46" t="s">
        <v>76</v>
      </c>
      <c r="B179" s="96" t="s">
        <v>278</v>
      </c>
      <c r="C179" s="210">
        <v>300</v>
      </c>
      <c r="D179" s="194" t="s">
        <v>319</v>
      </c>
      <c r="E179" s="194" t="s">
        <v>138</v>
      </c>
      <c r="F179" s="357">
        <v>0</v>
      </c>
    </row>
    <row r="180" spans="1:6" ht="45">
      <c r="A180" s="198" t="s">
        <v>265</v>
      </c>
      <c r="B180" s="72" t="s">
        <v>275</v>
      </c>
      <c r="C180" s="210"/>
      <c r="D180" s="194"/>
      <c r="E180" s="194"/>
      <c r="F180" s="357">
        <f>F181</f>
        <v>180.8</v>
      </c>
    </row>
    <row r="181" spans="1:6" ht="30">
      <c r="A181" s="191" t="s">
        <v>86</v>
      </c>
      <c r="B181" s="72" t="s">
        <v>275</v>
      </c>
      <c r="C181" s="210">
        <v>200</v>
      </c>
      <c r="D181" s="194"/>
      <c r="E181" s="194"/>
      <c r="F181" s="357">
        <f>F182</f>
        <v>180.8</v>
      </c>
    </row>
    <row r="182" spans="1:6" ht="15">
      <c r="A182" s="191" t="s">
        <v>198</v>
      </c>
      <c r="B182" s="72" t="s">
        <v>275</v>
      </c>
      <c r="C182" s="210">
        <v>200</v>
      </c>
      <c r="D182" s="194" t="s">
        <v>140</v>
      </c>
      <c r="E182" s="194"/>
      <c r="F182" s="357">
        <f>F183</f>
        <v>180.8</v>
      </c>
    </row>
    <row r="183" spans="1:6" ht="15">
      <c r="A183" s="191" t="s">
        <v>237</v>
      </c>
      <c r="B183" s="72" t="s">
        <v>275</v>
      </c>
      <c r="C183" s="210">
        <v>200</v>
      </c>
      <c r="D183" s="194" t="s">
        <v>140</v>
      </c>
      <c r="E183" s="194" t="s">
        <v>138</v>
      </c>
      <c r="F183" s="357">
        <v>180.8</v>
      </c>
    </row>
    <row r="184" spans="1:6" ht="60">
      <c r="A184" s="191" t="s">
        <v>447</v>
      </c>
      <c r="B184" s="99" t="s">
        <v>363</v>
      </c>
      <c r="C184" s="210"/>
      <c r="D184" s="211"/>
      <c r="E184" s="211"/>
      <c r="F184" s="351">
        <f>F185</f>
        <v>3502.6</v>
      </c>
    </row>
    <row r="185" spans="1:6" ht="30">
      <c r="A185" s="191" t="s">
        <v>86</v>
      </c>
      <c r="B185" s="99" t="s">
        <v>363</v>
      </c>
      <c r="C185" s="210">
        <v>200</v>
      </c>
      <c r="D185" s="211"/>
      <c r="E185" s="211"/>
      <c r="F185" s="351">
        <f>F186</f>
        <v>3502.6</v>
      </c>
    </row>
    <row r="186" spans="1:6" ht="15">
      <c r="A186" s="191" t="s">
        <v>194</v>
      </c>
      <c r="B186" s="99" t="s">
        <v>363</v>
      </c>
      <c r="C186" s="210">
        <v>200</v>
      </c>
      <c r="D186" s="211" t="s">
        <v>136</v>
      </c>
      <c r="E186" s="211"/>
      <c r="F186" s="351">
        <f>F187</f>
        <v>3502.6</v>
      </c>
    </row>
    <row r="187" spans="1:6" ht="15">
      <c r="A187" s="191" t="s">
        <v>448</v>
      </c>
      <c r="B187" s="99" t="s">
        <v>363</v>
      </c>
      <c r="C187" s="210">
        <v>200</v>
      </c>
      <c r="D187" s="211" t="s">
        <v>136</v>
      </c>
      <c r="E187" s="211" t="s">
        <v>140</v>
      </c>
      <c r="F187" s="357">
        <v>3502.6</v>
      </c>
    </row>
    <row r="188" spans="1:6" ht="15" hidden="1">
      <c r="A188" s="191" t="s">
        <v>531</v>
      </c>
      <c r="B188" s="72" t="s">
        <v>532</v>
      </c>
      <c r="C188" s="210"/>
      <c r="D188" s="211"/>
      <c r="E188" s="211"/>
      <c r="F188" s="357">
        <f>F189</f>
        <v>0</v>
      </c>
    </row>
    <row r="189" spans="1:6" ht="30" hidden="1">
      <c r="A189" s="191" t="s">
        <v>86</v>
      </c>
      <c r="B189" s="72" t="s">
        <v>532</v>
      </c>
      <c r="C189" s="210">
        <v>200</v>
      </c>
      <c r="D189" s="211"/>
      <c r="E189" s="211"/>
      <c r="F189" s="357">
        <f>F190</f>
        <v>0</v>
      </c>
    </row>
    <row r="190" spans="1:6" ht="15" hidden="1">
      <c r="A190" s="191" t="s">
        <v>198</v>
      </c>
      <c r="B190" s="72" t="s">
        <v>532</v>
      </c>
      <c r="C190" s="210">
        <v>200</v>
      </c>
      <c r="D190" s="211" t="s">
        <v>140</v>
      </c>
      <c r="E190" s="211"/>
      <c r="F190" s="357">
        <f>F191</f>
        <v>0</v>
      </c>
    </row>
    <row r="191" spans="1:6" ht="15" hidden="1">
      <c r="A191" s="191" t="s">
        <v>237</v>
      </c>
      <c r="B191" s="72" t="s">
        <v>532</v>
      </c>
      <c r="C191" s="210">
        <v>200</v>
      </c>
      <c r="D191" s="211" t="s">
        <v>140</v>
      </c>
      <c r="E191" s="211" t="s">
        <v>138</v>
      </c>
      <c r="F191" s="357">
        <v>0</v>
      </c>
    </row>
    <row r="192" spans="1:6" ht="15">
      <c r="A192" s="191" t="s">
        <v>531</v>
      </c>
      <c r="B192" s="72" t="s">
        <v>532</v>
      </c>
      <c r="C192" s="210"/>
      <c r="D192" s="211"/>
      <c r="E192" s="211"/>
      <c r="F192" s="357">
        <f>F193</f>
        <v>2363</v>
      </c>
    </row>
    <row r="193" spans="1:6" ht="30">
      <c r="A193" s="191" t="s">
        <v>86</v>
      </c>
      <c r="B193" s="72" t="s">
        <v>532</v>
      </c>
      <c r="C193" s="210">
        <v>200</v>
      </c>
      <c r="D193" s="211"/>
      <c r="E193" s="211"/>
      <c r="F193" s="357">
        <f>F194</f>
        <v>2363</v>
      </c>
    </row>
    <row r="194" spans="1:6" ht="15">
      <c r="A194" s="191" t="s">
        <v>198</v>
      </c>
      <c r="B194" s="72" t="s">
        <v>532</v>
      </c>
      <c r="C194" s="210">
        <v>200</v>
      </c>
      <c r="D194" s="211" t="s">
        <v>140</v>
      </c>
      <c r="E194" s="211"/>
      <c r="F194" s="357">
        <f>F195</f>
        <v>2363</v>
      </c>
    </row>
    <row r="195" spans="1:6" ht="15">
      <c r="A195" s="191" t="s">
        <v>237</v>
      </c>
      <c r="B195" s="72" t="s">
        <v>532</v>
      </c>
      <c r="C195" s="210">
        <v>200</v>
      </c>
      <c r="D195" s="211" t="s">
        <v>140</v>
      </c>
      <c r="E195" s="211" t="s">
        <v>138</v>
      </c>
      <c r="F195" s="357">
        <v>2363</v>
      </c>
    </row>
    <row r="196" spans="1:6" ht="30">
      <c r="A196" s="46" t="s">
        <v>394</v>
      </c>
      <c r="B196" s="96" t="s">
        <v>446</v>
      </c>
      <c r="C196" s="210"/>
      <c r="D196" s="194"/>
      <c r="E196" s="194"/>
      <c r="F196" s="351">
        <f>F197</f>
        <v>4.8</v>
      </c>
    </row>
    <row r="197" spans="1:6" ht="60">
      <c r="A197" s="191" t="s">
        <v>85</v>
      </c>
      <c r="B197" s="96" t="s">
        <v>446</v>
      </c>
      <c r="C197" s="210">
        <v>100</v>
      </c>
      <c r="D197" s="194"/>
      <c r="E197" s="194"/>
      <c r="F197" s="351">
        <f>F198</f>
        <v>4.8</v>
      </c>
    </row>
    <row r="198" spans="1:6" ht="15">
      <c r="A198" s="191" t="s">
        <v>118</v>
      </c>
      <c r="B198" s="96" t="s">
        <v>446</v>
      </c>
      <c r="C198" s="210">
        <v>100</v>
      </c>
      <c r="D198" s="194" t="s">
        <v>132</v>
      </c>
      <c r="E198" s="194"/>
      <c r="F198" s="351">
        <f>F199</f>
        <v>4.8</v>
      </c>
    </row>
    <row r="199" spans="1:6" ht="45">
      <c r="A199" s="191" t="s">
        <v>346</v>
      </c>
      <c r="B199" s="96" t="s">
        <v>446</v>
      </c>
      <c r="C199" s="210">
        <v>100</v>
      </c>
      <c r="D199" s="194" t="s">
        <v>132</v>
      </c>
      <c r="E199" s="194" t="s">
        <v>136</v>
      </c>
      <c r="F199" s="351">
        <v>4.8</v>
      </c>
    </row>
    <row r="200" spans="1:6" ht="30">
      <c r="A200" s="46" t="s">
        <v>614</v>
      </c>
      <c r="B200" s="96" t="s">
        <v>564</v>
      </c>
      <c r="C200" s="210"/>
      <c r="D200" s="194"/>
      <c r="E200" s="194"/>
      <c r="F200" s="351">
        <f>F201</f>
        <v>47.6</v>
      </c>
    </row>
    <row r="201" spans="1:6" ht="21" customHeight="1">
      <c r="A201" s="46" t="s">
        <v>565</v>
      </c>
      <c r="B201" s="96" t="s">
        <v>252</v>
      </c>
      <c r="C201" s="210"/>
      <c r="D201" s="194"/>
      <c r="E201" s="194"/>
      <c r="F201" s="351">
        <f>F202</f>
        <v>47.6</v>
      </c>
    </row>
    <row r="202" spans="1:6" ht="30">
      <c r="A202" s="191" t="s">
        <v>86</v>
      </c>
      <c r="B202" s="96" t="s">
        <v>252</v>
      </c>
      <c r="C202" s="210">
        <v>200</v>
      </c>
      <c r="D202" s="194"/>
      <c r="E202" s="194"/>
      <c r="F202" s="351">
        <f>F203</f>
        <v>47.6</v>
      </c>
    </row>
    <row r="203" spans="1:6" ht="15">
      <c r="A203" s="46" t="s">
        <v>118</v>
      </c>
      <c r="B203" s="96" t="s">
        <v>252</v>
      </c>
      <c r="C203" s="210">
        <v>200</v>
      </c>
      <c r="D203" s="194" t="s">
        <v>132</v>
      </c>
      <c r="E203" s="194"/>
      <c r="F203" s="351">
        <f>F204</f>
        <v>47.6</v>
      </c>
    </row>
    <row r="204" spans="1:6" ht="15">
      <c r="A204" s="79" t="s">
        <v>192</v>
      </c>
      <c r="B204" s="96" t="s">
        <v>252</v>
      </c>
      <c r="C204" s="210">
        <v>200</v>
      </c>
      <c r="D204" s="194" t="s">
        <v>132</v>
      </c>
      <c r="E204" s="194" t="s">
        <v>84</v>
      </c>
      <c r="F204" s="351">
        <v>47.6</v>
      </c>
    </row>
    <row r="205" spans="1:6" ht="42.75" customHeight="1">
      <c r="A205" s="79" t="s">
        <v>563</v>
      </c>
      <c r="B205" s="96" t="s">
        <v>512</v>
      </c>
      <c r="C205" s="210"/>
      <c r="D205" s="194"/>
      <c r="E205" s="194"/>
      <c r="F205" s="351">
        <f>F206+F213</f>
        <v>79903.6</v>
      </c>
    </row>
    <row r="206" spans="1:6" ht="30">
      <c r="A206" s="79" t="s">
        <v>324</v>
      </c>
      <c r="B206" s="96" t="s">
        <v>513</v>
      </c>
      <c r="C206" s="210"/>
      <c r="D206" s="194"/>
      <c r="E206" s="194"/>
      <c r="F206" s="351">
        <f>F207+F210</f>
        <v>2282</v>
      </c>
    </row>
    <row r="207" spans="1:6" ht="30">
      <c r="A207" s="79" t="s">
        <v>86</v>
      </c>
      <c r="B207" s="96" t="s">
        <v>513</v>
      </c>
      <c r="C207" s="210">
        <v>200</v>
      </c>
      <c r="D207" s="194"/>
      <c r="E207" s="194"/>
      <c r="F207" s="351">
        <f>F208</f>
        <v>782</v>
      </c>
    </row>
    <row r="208" spans="1:6" ht="15">
      <c r="A208" s="79" t="s">
        <v>78</v>
      </c>
      <c r="B208" s="96" t="s">
        <v>513</v>
      </c>
      <c r="C208" s="210">
        <v>200</v>
      </c>
      <c r="D208" s="194">
        <v>11</v>
      </c>
      <c r="E208" s="194"/>
      <c r="F208" s="351">
        <f>F209</f>
        <v>782</v>
      </c>
    </row>
    <row r="209" spans="1:6" ht="15">
      <c r="A209" s="79" t="s">
        <v>79</v>
      </c>
      <c r="B209" s="96" t="s">
        <v>513</v>
      </c>
      <c r="C209" s="210">
        <v>200</v>
      </c>
      <c r="D209" s="194">
        <v>11</v>
      </c>
      <c r="E209" s="194" t="s">
        <v>134</v>
      </c>
      <c r="F209" s="351">
        <v>782</v>
      </c>
    </row>
    <row r="210" spans="1:6" ht="30">
      <c r="A210" s="79" t="s">
        <v>97</v>
      </c>
      <c r="B210" s="96" t="s">
        <v>513</v>
      </c>
      <c r="C210" s="210">
        <v>600</v>
      </c>
      <c r="D210" s="194"/>
      <c r="E210" s="194"/>
      <c r="F210" s="351">
        <f>F211</f>
        <v>1500</v>
      </c>
    </row>
    <row r="211" spans="1:6" ht="15">
      <c r="A211" s="79" t="s">
        <v>78</v>
      </c>
      <c r="B211" s="96" t="s">
        <v>513</v>
      </c>
      <c r="C211" s="210">
        <v>600</v>
      </c>
      <c r="D211" s="194">
        <v>11</v>
      </c>
      <c r="E211" s="194"/>
      <c r="F211" s="351">
        <f>F212</f>
        <v>1500</v>
      </c>
    </row>
    <row r="212" spans="1:6" ht="15">
      <c r="A212" s="79" t="s">
        <v>79</v>
      </c>
      <c r="B212" s="96" t="s">
        <v>513</v>
      </c>
      <c r="C212" s="210">
        <v>600</v>
      </c>
      <c r="D212" s="194">
        <v>11</v>
      </c>
      <c r="E212" s="194" t="s">
        <v>134</v>
      </c>
      <c r="F212" s="351">
        <v>1500</v>
      </c>
    </row>
    <row r="213" spans="1:6" ht="15">
      <c r="A213" s="79" t="s">
        <v>353</v>
      </c>
      <c r="B213" s="96" t="s">
        <v>510</v>
      </c>
      <c r="C213" s="210"/>
      <c r="D213" s="194"/>
      <c r="E213" s="194"/>
      <c r="F213" s="351">
        <f>F214</f>
        <v>77621.6</v>
      </c>
    </row>
    <row r="214" spans="1:6" ht="30">
      <c r="A214" s="79" t="s">
        <v>97</v>
      </c>
      <c r="B214" s="96" t="s">
        <v>510</v>
      </c>
      <c r="C214" s="210">
        <v>600</v>
      </c>
      <c r="D214" s="194"/>
      <c r="E214" s="194"/>
      <c r="F214" s="351">
        <f>F215</f>
        <v>77621.6</v>
      </c>
    </row>
    <row r="215" spans="1:6" ht="15">
      <c r="A215" s="79" t="s">
        <v>78</v>
      </c>
      <c r="B215" s="96" t="s">
        <v>510</v>
      </c>
      <c r="C215" s="210">
        <v>600</v>
      </c>
      <c r="D215" s="194" t="s">
        <v>91</v>
      </c>
      <c r="E215" s="194"/>
      <c r="F215" s="351">
        <f>F216</f>
        <v>77621.6</v>
      </c>
    </row>
    <row r="216" spans="1:6" ht="15">
      <c r="A216" s="79" t="s">
        <v>549</v>
      </c>
      <c r="B216" s="96" t="s">
        <v>510</v>
      </c>
      <c r="C216" s="210">
        <v>600</v>
      </c>
      <c r="D216" s="194" t="s">
        <v>91</v>
      </c>
      <c r="E216" s="194" t="s">
        <v>138</v>
      </c>
      <c r="F216" s="351">
        <v>77621.6</v>
      </c>
    </row>
    <row r="217" spans="1:6" ht="45">
      <c r="A217" s="191" t="s">
        <v>622</v>
      </c>
      <c r="B217" s="43" t="s">
        <v>562</v>
      </c>
      <c r="C217" s="210"/>
      <c r="D217" s="211"/>
      <c r="E217" s="211"/>
      <c r="F217" s="357">
        <f>F218+F222</f>
        <v>7974.5</v>
      </c>
    </row>
    <row r="218" spans="1:6" ht="15">
      <c r="A218" s="39" t="s">
        <v>349</v>
      </c>
      <c r="B218" s="43" t="s">
        <v>502</v>
      </c>
      <c r="C218" s="210"/>
      <c r="D218" s="211"/>
      <c r="E218" s="211"/>
      <c r="F218" s="357">
        <f>F219</f>
        <v>7894.7</v>
      </c>
    </row>
    <row r="219" spans="1:6" ht="30">
      <c r="A219" s="191" t="s">
        <v>97</v>
      </c>
      <c r="B219" s="43" t="s">
        <v>502</v>
      </c>
      <c r="C219" s="210">
        <v>600</v>
      </c>
      <c r="D219" s="211"/>
      <c r="E219" s="211"/>
      <c r="F219" s="357">
        <f>F220</f>
        <v>7894.7</v>
      </c>
    </row>
    <row r="220" spans="1:6" ht="15">
      <c r="A220" s="191" t="s">
        <v>114</v>
      </c>
      <c r="B220" s="43" t="s">
        <v>502</v>
      </c>
      <c r="C220" s="210">
        <v>600</v>
      </c>
      <c r="D220" s="211" t="s">
        <v>133</v>
      </c>
      <c r="E220" s="211"/>
      <c r="F220" s="357">
        <f>F221</f>
        <v>7894.7</v>
      </c>
    </row>
    <row r="221" spans="1:6" ht="15">
      <c r="A221" s="46" t="s">
        <v>66</v>
      </c>
      <c r="B221" s="43" t="s">
        <v>502</v>
      </c>
      <c r="C221" s="210">
        <v>600</v>
      </c>
      <c r="D221" s="211" t="s">
        <v>133</v>
      </c>
      <c r="E221" s="211" t="s">
        <v>131</v>
      </c>
      <c r="F221" s="357">
        <v>7894.7</v>
      </c>
    </row>
    <row r="222" spans="1:6" ht="15">
      <c r="A222" s="39" t="s">
        <v>505</v>
      </c>
      <c r="B222" s="43" t="s">
        <v>503</v>
      </c>
      <c r="C222" s="210"/>
      <c r="D222" s="211"/>
      <c r="E222" s="211"/>
      <c r="F222" s="357">
        <f>F223</f>
        <v>79.8</v>
      </c>
    </row>
    <row r="223" spans="1:6" ht="30">
      <c r="A223" s="191" t="s">
        <v>97</v>
      </c>
      <c r="B223" s="43" t="s">
        <v>503</v>
      </c>
      <c r="C223" s="210">
        <v>600</v>
      </c>
      <c r="D223" s="211"/>
      <c r="E223" s="211"/>
      <c r="F223" s="357">
        <f>F224</f>
        <v>79.8</v>
      </c>
    </row>
    <row r="224" spans="1:6" ht="15">
      <c r="A224" s="191" t="s">
        <v>114</v>
      </c>
      <c r="B224" s="43" t="s">
        <v>503</v>
      </c>
      <c r="C224" s="210">
        <v>600</v>
      </c>
      <c r="D224" s="211" t="s">
        <v>133</v>
      </c>
      <c r="E224" s="211"/>
      <c r="F224" s="357">
        <f>F225</f>
        <v>79.8</v>
      </c>
    </row>
    <row r="225" spans="1:6" ht="15">
      <c r="A225" s="46" t="s">
        <v>66</v>
      </c>
      <c r="B225" s="43" t="s">
        <v>503</v>
      </c>
      <c r="C225" s="210">
        <v>600</v>
      </c>
      <c r="D225" s="211" t="s">
        <v>133</v>
      </c>
      <c r="E225" s="211" t="s">
        <v>131</v>
      </c>
      <c r="F225" s="357">
        <v>79.8</v>
      </c>
    </row>
    <row r="226" spans="1:6" ht="15">
      <c r="A226" s="46" t="s">
        <v>511</v>
      </c>
      <c r="B226" s="43" t="s">
        <v>514</v>
      </c>
      <c r="C226" s="210"/>
      <c r="D226" s="211"/>
      <c r="E226" s="211"/>
      <c r="F226" s="357">
        <f>F227</f>
        <v>548.6</v>
      </c>
    </row>
    <row r="227" spans="1:6" ht="30">
      <c r="A227" s="46" t="s">
        <v>86</v>
      </c>
      <c r="B227" s="43" t="s">
        <v>514</v>
      </c>
      <c r="C227" s="210">
        <v>200</v>
      </c>
      <c r="D227" s="211"/>
      <c r="E227" s="211"/>
      <c r="F227" s="357">
        <f>F228</f>
        <v>548.6</v>
      </c>
    </row>
    <row r="228" spans="1:6" ht="15">
      <c r="A228" s="46" t="s">
        <v>114</v>
      </c>
      <c r="B228" s="43" t="s">
        <v>514</v>
      </c>
      <c r="C228" s="210">
        <v>200</v>
      </c>
      <c r="D228" s="211" t="s">
        <v>133</v>
      </c>
      <c r="E228" s="211"/>
      <c r="F228" s="357">
        <f>F229</f>
        <v>548.6</v>
      </c>
    </row>
    <row r="229" spans="1:6" ht="15">
      <c r="A229" s="46" t="s">
        <v>65</v>
      </c>
      <c r="B229" s="43" t="s">
        <v>514</v>
      </c>
      <c r="C229" s="210">
        <v>200</v>
      </c>
      <c r="D229" s="211" t="s">
        <v>133</v>
      </c>
      <c r="E229" s="211" t="s">
        <v>133</v>
      </c>
      <c r="F229" s="357">
        <v>548.6</v>
      </c>
    </row>
    <row r="230" spans="1:6" ht="30">
      <c r="A230" s="46" t="s">
        <v>375</v>
      </c>
      <c r="B230" s="43" t="s">
        <v>515</v>
      </c>
      <c r="C230" s="210"/>
      <c r="D230" s="211"/>
      <c r="E230" s="211"/>
      <c r="F230" s="357">
        <f>F231</f>
        <v>5411</v>
      </c>
    </row>
    <row r="231" spans="1:6" ht="30">
      <c r="A231" s="46" t="s">
        <v>97</v>
      </c>
      <c r="B231" s="43" t="s">
        <v>515</v>
      </c>
      <c r="C231" s="210">
        <v>600</v>
      </c>
      <c r="D231" s="211"/>
      <c r="E231" s="211"/>
      <c r="F231" s="357">
        <f>F232</f>
        <v>5411</v>
      </c>
    </row>
    <row r="232" spans="1:6" ht="15">
      <c r="A232" s="46" t="s">
        <v>114</v>
      </c>
      <c r="B232" s="43" t="s">
        <v>515</v>
      </c>
      <c r="C232" s="210">
        <v>600</v>
      </c>
      <c r="D232" s="211" t="s">
        <v>133</v>
      </c>
      <c r="E232" s="211"/>
      <c r="F232" s="357">
        <f>F233</f>
        <v>5411</v>
      </c>
    </row>
    <row r="233" spans="1:6" ht="15">
      <c r="A233" s="46" t="s">
        <v>65</v>
      </c>
      <c r="B233" s="43" t="s">
        <v>515</v>
      </c>
      <c r="C233" s="210">
        <v>600</v>
      </c>
      <c r="D233" s="211" t="s">
        <v>133</v>
      </c>
      <c r="E233" s="211" t="s">
        <v>133</v>
      </c>
      <c r="F233" s="357">
        <v>5411</v>
      </c>
    </row>
    <row r="234" spans="1:6" ht="45">
      <c r="A234" s="46" t="s">
        <v>623</v>
      </c>
      <c r="B234" s="43" t="s">
        <v>516</v>
      </c>
      <c r="C234" s="210"/>
      <c r="D234" s="211"/>
      <c r="E234" s="211"/>
      <c r="F234" s="357">
        <f>F235</f>
        <v>100</v>
      </c>
    </row>
    <row r="235" spans="1:6" ht="30">
      <c r="A235" s="46" t="s">
        <v>97</v>
      </c>
      <c r="B235" s="43" t="s">
        <v>516</v>
      </c>
      <c r="C235" s="210">
        <v>600</v>
      </c>
      <c r="D235" s="211"/>
      <c r="E235" s="211"/>
      <c r="F235" s="357">
        <f>F236</f>
        <v>100</v>
      </c>
    </row>
    <row r="236" spans="1:6" ht="15">
      <c r="A236" s="46" t="s">
        <v>114</v>
      </c>
      <c r="B236" s="43" t="s">
        <v>516</v>
      </c>
      <c r="C236" s="210">
        <v>600</v>
      </c>
      <c r="D236" s="211" t="s">
        <v>133</v>
      </c>
      <c r="E236" s="211"/>
      <c r="F236" s="357">
        <f>F237</f>
        <v>100</v>
      </c>
    </row>
    <row r="237" spans="1:6" ht="15">
      <c r="A237" s="46" t="s">
        <v>65</v>
      </c>
      <c r="B237" s="43" t="s">
        <v>516</v>
      </c>
      <c r="C237" s="210">
        <v>600</v>
      </c>
      <c r="D237" s="211" t="s">
        <v>133</v>
      </c>
      <c r="E237" s="211" t="s">
        <v>133</v>
      </c>
      <c r="F237" s="357">
        <v>100</v>
      </c>
    </row>
    <row r="238" spans="1:6" ht="15">
      <c r="A238" s="191" t="s">
        <v>37</v>
      </c>
      <c r="B238" s="188" t="s">
        <v>449</v>
      </c>
      <c r="C238" s="210"/>
      <c r="D238" s="211"/>
      <c r="E238" s="211"/>
      <c r="F238" s="351">
        <f>F239+F243+F261+F274+F278+F282+F289+F296+F304+F312+F316+F320+F327+F331+F335+F300+F339+F343+F308+F265+F270</f>
        <v>112744.74</v>
      </c>
    </row>
    <row r="239" spans="1:6" ht="15">
      <c r="A239" s="191" t="s">
        <v>450</v>
      </c>
      <c r="B239" s="188" t="s">
        <v>451</v>
      </c>
      <c r="C239" s="210"/>
      <c r="D239" s="211"/>
      <c r="E239" s="211"/>
      <c r="F239" s="351">
        <f>F240</f>
        <v>2116.6</v>
      </c>
    </row>
    <row r="240" spans="1:6" ht="60">
      <c r="A240" s="191" t="s">
        <v>85</v>
      </c>
      <c r="B240" s="188" t="s">
        <v>451</v>
      </c>
      <c r="C240" s="210">
        <v>100</v>
      </c>
      <c r="D240" s="211"/>
      <c r="E240" s="211"/>
      <c r="F240" s="351">
        <f>F241</f>
        <v>2116.6</v>
      </c>
    </row>
    <row r="241" spans="1:6" ht="15">
      <c r="A241" s="191" t="s">
        <v>118</v>
      </c>
      <c r="B241" s="188" t="s">
        <v>451</v>
      </c>
      <c r="C241" s="210">
        <v>100</v>
      </c>
      <c r="D241" s="211" t="s">
        <v>132</v>
      </c>
      <c r="E241" s="211"/>
      <c r="F241" s="351">
        <f>F242</f>
        <v>2116.6</v>
      </c>
    </row>
    <row r="242" spans="1:6" ht="30">
      <c r="A242" s="191" t="s">
        <v>119</v>
      </c>
      <c r="B242" s="188" t="s">
        <v>451</v>
      </c>
      <c r="C242" s="210">
        <v>100</v>
      </c>
      <c r="D242" s="211" t="s">
        <v>132</v>
      </c>
      <c r="E242" s="211" t="s">
        <v>134</v>
      </c>
      <c r="F242" s="354">
        <v>2116.6</v>
      </c>
    </row>
    <row r="243" spans="1:8" ht="15">
      <c r="A243" s="191" t="s">
        <v>452</v>
      </c>
      <c r="B243" s="188" t="s">
        <v>453</v>
      </c>
      <c r="C243" s="210"/>
      <c r="D243" s="211"/>
      <c r="E243" s="211"/>
      <c r="F243" s="351">
        <f>F244+F250+F256</f>
        <v>34647.5</v>
      </c>
      <c r="H243" s="37"/>
    </row>
    <row r="244" spans="1:8" ht="60">
      <c r="A244" s="191" t="s">
        <v>85</v>
      </c>
      <c r="B244" s="188" t="s">
        <v>453</v>
      </c>
      <c r="C244" s="210">
        <v>100</v>
      </c>
      <c r="D244" s="211"/>
      <c r="E244" s="211"/>
      <c r="F244" s="351">
        <f>F245</f>
        <v>27514.8</v>
      </c>
      <c r="H244" s="37"/>
    </row>
    <row r="245" spans="1:8" ht="15">
      <c r="A245" s="191" t="s">
        <v>118</v>
      </c>
      <c r="B245" s="188" t="s">
        <v>453</v>
      </c>
      <c r="C245" s="210">
        <v>100</v>
      </c>
      <c r="D245" s="211" t="s">
        <v>132</v>
      </c>
      <c r="E245" s="211"/>
      <c r="F245" s="351">
        <f>F246+F247+F248+F249</f>
        <v>27514.8</v>
      </c>
      <c r="H245" s="37"/>
    </row>
    <row r="246" spans="1:8" ht="45">
      <c r="A246" s="191" t="s">
        <v>121</v>
      </c>
      <c r="B246" s="188" t="s">
        <v>453</v>
      </c>
      <c r="C246" s="210">
        <v>100</v>
      </c>
      <c r="D246" s="211" t="s">
        <v>132</v>
      </c>
      <c r="E246" s="211" t="s">
        <v>138</v>
      </c>
      <c r="F246" s="354">
        <v>6342.5</v>
      </c>
      <c r="H246" s="37"/>
    </row>
    <row r="247" spans="1:8" ht="45">
      <c r="A247" s="191" t="s">
        <v>346</v>
      </c>
      <c r="B247" s="188" t="s">
        <v>453</v>
      </c>
      <c r="C247" s="210">
        <v>100</v>
      </c>
      <c r="D247" s="211" t="s">
        <v>132</v>
      </c>
      <c r="E247" s="211" t="s">
        <v>136</v>
      </c>
      <c r="F247" s="354">
        <v>13894.5</v>
      </c>
      <c r="H247" s="37"/>
    </row>
    <row r="248" spans="1:8" ht="45">
      <c r="A248" s="191" t="s">
        <v>454</v>
      </c>
      <c r="B248" s="188" t="s">
        <v>453</v>
      </c>
      <c r="C248" s="210">
        <v>100</v>
      </c>
      <c r="D248" s="211" t="s">
        <v>132</v>
      </c>
      <c r="E248" s="211" t="s">
        <v>137</v>
      </c>
      <c r="F248" s="354">
        <v>5232.8</v>
      </c>
      <c r="H248" s="37"/>
    </row>
    <row r="249" spans="1:8" ht="15">
      <c r="A249" s="191" t="s">
        <v>431</v>
      </c>
      <c r="B249" s="188" t="s">
        <v>453</v>
      </c>
      <c r="C249" s="210">
        <v>100</v>
      </c>
      <c r="D249" s="211" t="s">
        <v>132</v>
      </c>
      <c r="E249" s="211">
        <v>13</v>
      </c>
      <c r="F249" s="354">
        <v>2045</v>
      </c>
      <c r="H249" s="37"/>
    </row>
    <row r="250" spans="1:8" ht="30">
      <c r="A250" s="191" t="s">
        <v>86</v>
      </c>
      <c r="B250" s="188" t="s">
        <v>453</v>
      </c>
      <c r="C250" s="210">
        <v>200</v>
      </c>
      <c r="D250" s="211"/>
      <c r="E250" s="211"/>
      <c r="F250" s="351">
        <f>F251</f>
        <v>6784.5</v>
      </c>
      <c r="H250" s="37"/>
    </row>
    <row r="251" spans="1:8" ht="15">
      <c r="A251" s="191" t="s">
        <v>118</v>
      </c>
      <c r="B251" s="188" t="s">
        <v>453</v>
      </c>
      <c r="C251" s="210">
        <v>200</v>
      </c>
      <c r="D251" s="211" t="s">
        <v>132</v>
      </c>
      <c r="E251" s="211"/>
      <c r="F251" s="351">
        <f>F252+F253+F254+F255</f>
        <v>6784.5</v>
      </c>
      <c r="H251" s="37"/>
    </row>
    <row r="252" spans="1:8" ht="45">
      <c r="A252" s="191" t="s">
        <v>121</v>
      </c>
      <c r="B252" s="188" t="s">
        <v>453</v>
      </c>
      <c r="C252" s="210">
        <v>200</v>
      </c>
      <c r="D252" s="211" t="s">
        <v>132</v>
      </c>
      <c r="E252" s="211" t="s">
        <v>138</v>
      </c>
      <c r="F252" s="354">
        <v>1811</v>
      </c>
      <c r="H252" s="37"/>
    </row>
    <row r="253" spans="1:8" ht="45">
      <c r="A253" s="191" t="s">
        <v>346</v>
      </c>
      <c r="B253" s="188" t="s">
        <v>453</v>
      </c>
      <c r="C253" s="210">
        <v>200</v>
      </c>
      <c r="D253" s="211" t="s">
        <v>132</v>
      </c>
      <c r="E253" s="211" t="s">
        <v>136</v>
      </c>
      <c r="F253" s="293">
        <v>3465.5</v>
      </c>
      <c r="H253" s="45"/>
    </row>
    <row r="254" spans="1:8" ht="45">
      <c r="A254" s="191" t="s">
        <v>454</v>
      </c>
      <c r="B254" s="188" t="s">
        <v>453</v>
      </c>
      <c r="C254" s="210">
        <v>200</v>
      </c>
      <c r="D254" s="211" t="s">
        <v>132</v>
      </c>
      <c r="E254" s="211" t="s">
        <v>137</v>
      </c>
      <c r="F254" s="350">
        <v>1398</v>
      </c>
      <c r="H254" s="45"/>
    </row>
    <row r="255" spans="1:8" ht="15">
      <c r="A255" s="191" t="s">
        <v>431</v>
      </c>
      <c r="B255" s="188" t="s">
        <v>453</v>
      </c>
      <c r="C255" s="210">
        <v>200</v>
      </c>
      <c r="D255" s="211" t="s">
        <v>132</v>
      </c>
      <c r="E255" s="211">
        <v>13</v>
      </c>
      <c r="F255" s="351">
        <v>110</v>
      </c>
      <c r="H255" s="37"/>
    </row>
    <row r="256" spans="1:6" ht="15">
      <c r="A256" s="191" t="s">
        <v>87</v>
      </c>
      <c r="B256" s="188" t="s">
        <v>453</v>
      </c>
      <c r="C256" s="210">
        <v>800</v>
      </c>
      <c r="D256" s="211"/>
      <c r="E256" s="211"/>
      <c r="F256" s="351">
        <f>F257</f>
        <v>348.2</v>
      </c>
    </row>
    <row r="257" spans="1:6" ht="15">
      <c r="A257" s="191" t="s">
        <v>118</v>
      </c>
      <c r="B257" s="188" t="s">
        <v>453</v>
      </c>
      <c r="C257" s="210">
        <v>800</v>
      </c>
      <c r="D257" s="211" t="s">
        <v>132</v>
      </c>
      <c r="E257" s="211"/>
      <c r="F257" s="351">
        <f>F258+F259+F260+F269</f>
        <v>348.2</v>
      </c>
    </row>
    <row r="258" spans="1:6" ht="45">
      <c r="A258" s="191" t="s">
        <v>121</v>
      </c>
      <c r="B258" s="188" t="s">
        <v>453</v>
      </c>
      <c r="C258" s="210">
        <v>800</v>
      </c>
      <c r="D258" s="211" t="s">
        <v>132</v>
      </c>
      <c r="E258" s="211" t="s">
        <v>138</v>
      </c>
      <c r="F258" s="350">
        <v>152</v>
      </c>
    </row>
    <row r="259" spans="1:6" ht="45">
      <c r="A259" s="191" t="s">
        <v>346</v>
      </c>
      <c r="B259" s="188" t="s">
        <v>453</v>
      </c>
      <c r="C259" s="210">
        <v>800</v>
      </c>
      <c r="D259" s="211" t="s">
        <v>132</v>
      </c>
      <c r="E259" s="211" t="s">
        <v>136</v>
      </c>
      <c r="F259" s="350">
        <v>85</v>
      </c>
    </row>
    <row r="260" spans="1:6" ht="45">
      <c r="A260" s="191" t="s">
        <v>454</v>
      </c>
      <c r="B260" s="188" t="s">
        <v>453</v>
      </c>
      <c r="C260" s="210">
        <v>800</v>
      </c>
      <c r="D260" s="211" t="s">
        <v>132</v>
      </c>
      <c r="E260" s="211" t="s">
        <v>137</v>
      </c>
      <c r="F260" s="351">
        <v>13</v>
      </c>
    </row>
    <row r="261" spans="1:6" ht="15" hidden="1">
      <c r="A261" s="191" t="s">
        <v>457</v>
      </c>
      <c r="B261" s="188" t="s">
        <v>458</v>
      </c>
      <c r="C261" s="210"/>
      <c r="D261" s="211"/>
      <c r="E261" s="211"/>
      <c r="F261" s="351">
        <f>F262</f>
        <v>0</v>
      </c>
    </row>
    <row r="262" spans="1:6" ht="15" hidden="1">
      <c r="A262" s="191" t="s">
        <v>87</v>
      </c>
      <c r="B262" s="188" t="s">
        <v>458</v>
      </c>
      <c r="C262" s="210">
        <v>800</v>
      </c>
      <c r="D262" s="211"/>
      <c r="E262" s="211"/>
      <c r="F262" s="351">
        <f>F263</f>
        <v>0</v>
      </c>
    </row>
    <row r="263" spans="1:6" ht="15" hidden="1">
      <c r="A263" s="191" t="s">
        <v>118</v>
      </c>
      <c r="B263" s="188" t="s">
        <v>458</v>
      </c>
      <c r="C263" s="210">
        <v>800</v>
      </c>
      <c r="D263" s="211" t="s">
        <v>132</v>
      </c>
      <c r="E263" s="194"/>
      <c r="F263" s="351">
        <f>F264</f>
        <v>0</v>
      </c>
    </row>
    <row r="264" spans="1:6" ht="15" hidden="1">
      <c r="A264" s="191" t="s">
        <v>431</v>
      </c>
      <c r="B264" s="188" t="s">
        <v>458</v>
      </c>
      <c r="C264" s="210">
        <v>800</v>
      </c>
      <c r="D264" s="211" t="s">
        <v>132</v>
      </c>
      <c r="E264" s="211">
        <v>13</v>
      </c>
      <c r="F264" s="351">
        <v>0</v>
      </c>
    </row>
    <row r="265" spans="1:6" ht="30" hidden="1">
      <c r="A265" s="46" t="s">
        <v>485</v>
      </c>
      <c r="B265" s="188" t="s">
        <v>490</v>
      </c>
      <c r="C265" s="210"/>
      <c r="D265" s="211"/>
      <c r="E265" s="194"/>
      <c r="F265" s="351">
        <f>F266</f>
        <v>0</v>
      </c>
    </row>
    <row r="266" spans="1:6" ht="15" hidden="1">
      <c r="A266" s="191" t="s">
        <v>87</v>
      </c>
      <c r="B266" s="188" t="s">
        <v>490</v>
      </c>
      <c r="C266" s="210">
        <v>800</v>
      </c>
      <c r="D266" s="211"/>
      <c r="E266" s="194"/>
      <c r="F266" s="351">
        <f>F267</f>
        <v>0</v>
      </c>
    </row>
    <row r="267" spans="1:6" ht="15" hidden="1">
      <c r="A267" s="46" t="s">
        <v>194</v>
      </c>
      <c r="B267" s="188" t="s">
        <v>490</v>
      </c>
      <c r="C267" s="210">
        <v>800</v>
      </c>
      <c r="D267" s="211" t="s">
        <v>136</v>
      </c>
      <c r="E267" s="194"/>
      <c r="F267" s="351">
        <f>F268</f>
        <v>0</v>
      </c>
    </row>
    <row r="268" spans="1:6" ht="15" hidden="1">
      <c r="A268" s="191" t="s">
        <v>484</v>
      </c>
      <c r="B268" s="188" t="s">
        <v>490</v>
      </c>
      <c r="C268" s="210">
        <v>800</v>
      </c>
      <c r="D268" s="211" t="s">
        <v>136</v>
      </c>
      <c r="E268" s="194" t="s">
        <v>135</v>
      </c>
      <c r="F268" s="351">
        <v>0</v>
      </c>
    </row>
    <row r="269" spans="1:6" ht="15">
      <c r="A269" s="191" t="s">
        <v>431</v>
      </c>
      <c r="B269" s="188" t="s">
        <v>453</v>
      </c>
      <c r="C269" s="210">
        <v>800</v>
      </c>
      <c r="D269" s="211" t="s">
        <v>132</v>
      </c>
      <c r="E269" s="211">
        <v>13</v>
      </c>
      <c r="F269" s="351">
        <v>98.2</v>
      </c>
    </row>
    <row r="270" spans="1:6" ht="30">
      <c r="A270" s="46" t="s">
        <v>485</v>
      </c>
      <c r="B270" s="188" t="s">
        <v>554</v>
      </c>
      <c r="C270" s="210"/>
      <c r="D270" s="211"/>
      <c r="E270" s="211"/>
      <c r="F270" s="351">
        <f>F271</f>
        <v>11689.9</v>
      </c>
    </row>
    <row r="271" spans="1:6" ht="15">
      <c r="A271" s="191" t="s">
        <v>87</v>
      </c>
      <c r="B271" s="188" t="s">
        <v>554</v>
      </c>
      <c r="C271" s="210">
        <v>800</v>
      </c>
      <c r="D271" s="211"/>
      <c r="E271" s="211"/>
      <c r="F271" s="351">
        <f>F272</f>
        <v>11689.9</v>
      </c>
    </row>
    <row r="272" spans="1:6" ht="15">
      <c r="A272" s="46" t="s">
        <v>194</v>
      </c>
      <c r="B272" s="188" t="s">
        <v>554</v>
      </c>
      <c r="C272" s="210">
        <v>800</v>
      </c>
      <c r="D272" s="211" t="s">
        <v>136</v>
      </c>
      <c r="E272" s="211"/>
      <c r="F272" s="351">
        <f>F273</f>
        <v>11689.9</v>
      </c>
    </row>
    <row r="273" spans="1:6" ht="15">
      <c r="A273" s="46" t="s">
        <v>484</v>
      </c>
      <c r="B273" s="188" t="s">
        <v>554</v>
      </c>
      <c r="C273" s="210">
        <v>800</v>
      </c>
      <c r="D273" s="211" t="s">
        <v>136</v>
      </c>
      <c r="E273" s="211" t="s">
        <v>135</v>
      </c>
      <c r="F273" s="351">
        <v>11689.9</v>
      </c>
    </row>
    <row r="274" spans="1:6" ht="30">
      <c r="A274" s="191" t="s">
        <v>460</v>
      </c>
      <c r="B274" s="188" t="s">
        <v>461</v>
      </c>
      <c r="C274" s="210"/>
      <c r="D274" s="211"/>
      <c r="E274" s="211"/>
      <c r="F274" s="351">
        <f>F275</f>
        <v>4086.4</v>
      </c>
    </row>
    <row r="275" spans="1:6" ht="15">
      <c r="A275" s="191" t="s">
        <v>87</v>
      </c>
      <c r="B275" s="188" t="s">
        <v>461</v>
      </c>
      <c r="C275" s="210">
        <v>800</v>
      </c>
      <c r="D275" s="211"/>
      <c r="E275" s="211"/>
      <c r="F275" s="351">
        <f>F276</f>
        <v>4086.4</v>
      </c>
    </row>
    <row r="276" spans="1:6" ht="15">
      <c r="A276" s="191" t="s">
        <v>118</v>
      </c>
      <c r="B276" s="188" t="s">
        <v>461</v>
      </c>
      <c r="C276" s="210">
        <v>800</v>
      </c>
      <c r="D276" s="211" t="s">
        <v>132</v>
      </c>
      <c r="E276" s="194"/>
      <c r="F276" s="351">
        <f>F277</f>
        <v>4086.4</v>
      </c>
    </row>
    <row r="277" spans="1:6" ht="15">
      <c r="A277" s="191" t="s">
        <v>462</v>
      </c>
      <c r="B277" s="188" t="s">
        <v>461</v>
      </c>
      <c r="C277" s="210">
        <v>800</v>
      </c>
      <c r="D277" s="211" t="s">
        <v>132</v>
      </c>
      <c r="E277" s="211">
        <v>11</v>
      </c>
      <c r="F277" s="351">
        <v>4086.4</v>
      </c>
    </row>
    <row r="278" spans="1:6" ht="30">
      <c r="A278" s="191" t="s">
        <v>122</v>
      </c>
      <c r="B278" s="188" t="s">
        <v>463</v>
      </c>
      <c r="C278" s="210"/>
      <c r="D278" s="211"/>
      <c r="E278" s="194"/>
      <c r="F278" s="351">
        <f>F279</f>
        <v>445.3</v>
      </c>
    </row>
    <row r="279" spans="1:6" ht="60">
      <c r="A279" s="191" t="s">
        <v>85</v>
      </c>
      <c r="B279" s="188" t="s">
        <v>463</v>
      </c>
      <c r="C279" s="210">
        <v>100</v>
      </c>
      <c r="D279" s="211"/>
      <c r="E279" s="194"/>
      <c r="F279" s="351">
        <f>F280</f>
        <v>445.3</v>
      </c>
    </row>
    <row r="280" spans="1:6" ht="15">
      <c r="A280" s="191" t="s">
        <v>118</v>
      </c>
      <c r="B280" s="188" t="s">
        <v>463</v>
      </c>
      <c r="C280" s="210">
        <v>100</v>
      </c>
      <c r="D280" s="211" t="s">
        <v>132</v>
      </c>
      <c r="E280" s="211"/>
      <c r="F280" s="351">
        <f>F281</f>
        <v>445.3</v>
      </c>
    </row>
    <row r="281" spans="1:6" ht="45">
      <c r="A281" s="191" t="s">
        <v>346</v>
      </c>
      <c r="B281" s="188" t="s">
        <v>463</v>
      </c>
      <c r="C281" s="210">
        <v>100</v>
      </c>
      <c r="D281" s="211" t="s">
        <v>132</v>
      </c>
      <c r="E281" s="211" t="s">
        <v>136</v>
      </c>
      <c r="F281" s="350">
        <v>445.3</v>
      </c>
    </row>
    <row r="282" spans="1:6" ht="45">
      <c r="A282" s="191" t="s">
        <v>40</v>
      </c>
      <c r="B282" s="188" t="s">
        <v>464</v>
      </c>
      <c r="C282" s="210"/>
      <c r="D282" s="211"/>
      <c r="E282" s="211"/>
      <c r="F282" s="351">
        <f>F283+F286</f>
        <v>471.79999999999995</v>
      </c>
    </row>
    <row r="283" spans="1:6" ht="60">
      <c r="A283" s="191" t="s">
        <v>85</v>
      </c>
      <c r="B283" s="188" t="s">
        <v>464</v>
      </c>
      <c r="C283" s="210">
        <v>100</v>
      </c>
      <c r="D283" s="211"/>
      <c r="E283" s="211"/>
      <c r="F283" s="351">
        <f>F284</f>
        <v>425.9</v>
      </c>
    </row>
    <row r="284" spans="1:6" ht="15">
      <c r="A284" s="191" t="s">
        <v>118</v>
      </c>
      <c r="B284" s="188" t="s">
        <v>464</v>
      </c>
      <c r="C284" s="210">
        <v>100</v>
      </c>
      <c r="D284" s="211" t="s">
        <v>132</v>
      </c>
      <c r="E284" s="194"/>
      <c r="F284" s="351">
        <f>F285</f>
        <v>425.9</v>
      </c>
    </row>
    <row r="285" spans="1:6" ht="15">
      <c r="A285" s="191" t="s">
        <v>431</v>
      </c>
      <c r="B285" s="188" t="s">
        <v>464</v>
      </c>
      <c r="C285" s="210">
        <v>100</v>
      </c>
      <c r="D285" s="211" t="s">
        <v>132</v>
      </c>
      <c r="E285" s="211">
        <v>13</v>
      </c>
      <c r="F285" s="358">
        <v>425.9</v>
      </c>
    </row>
    <row r="286" spans="1:6" ht="30">
      <c r="A286" s="191" t="s">
        <v>86</v>
      </c>
      <c r="B286" s="188" t="s">
        <v>464</v>
      </c>
      <c r="C286" s="210">
        <v>200</v>
      </c>
      <c r="D286" s="211"/>
      <c r="E286" s="211"/>
      <c r="F286" s="351">
        <f>F287</f>
        <v>45.9</v>
      </c>
    </row>
    <row r="287" spans="1:6" ht="15">
      <c r="A287" s="191" t="s">
        <v>118</v>
      </c>
      <c r="B287" s="188" t="s">
        <v>464</v>
      </c>
      <c r="C287" s="210">
        <v>200</v>
      </c>
      <c r="D287" s="211" t="s">
        <v>132</v>
      </c>
      <c r="E287" s="194"/>
      <c r="F287" s="351">
        <f>F288</f>
        <v>45.9</v>
      </c>
    </row>
    <row r="288" spans="1:6" ht="15">
      <c r="A288" s="191" t="s">
        <v>431</v>
      </c>
      <c r="B288" s="188" t="s">
        <v>464</v>
      </c>
      <c r="C288" s="210">
        <v>200</v>
      </c>
      <c r="D288" s="211" t="s">
        <v>132</v>
      </c>
      <c r="E288" s="211">
        <v>13</v>
      </c>
      <c r="F288" s="351">
        <v>45.9</v>
      </c>
    </row>
    <row r="289" spans="1:6" ht="30">
      <c r="A289" s="191" t="s">
        <v>39</v>
      </c>
      <c r="B289" s="188" t="s">
        <v>465</v>
      </c>
      <c r="C289" s="210"/>
      <c r="D289" s="211"/>
      <c r="E289" s="211"/>
      <c r="F289" s="351">
        <f>F290+F293</f>
        <v>461.7</v>
      </c>
    </row>
    <row r="290" spans="1:6" ht="60">
      <c r="A290" s="191" t="s">
        <v>85</v>
      </c>
      <c r="B290" s="188" t="s">
        <v>465</v>
      </c>
      <c r="C290" s="210">
        <v>100</v>
      </c>
      <c r="D290" s="211"/>
      <c r="E290" s="211"/>
      <c r="F290" s="351">
        <f>F291</f>
        <v>426.4</v>
      </c>
    </row>
    <row r="291" spans="1:6" ht="15">
      <c r="A291" s="191" t="s">
        <v>118</v>
      </c>
      <c r="B291" s="188" t="s">
        <v>465</v>
      </c>
      <c r="C291" s="210">
        <v>100</v>
      </c>
      <c r="D291" s="211" t="s">
        <v>132</v>
      </c>
      <c r="E291" s="194"/>
      <c r="F291" s="351">
        <f>F292</f>
        <v>426.4</v>
      </c>
    </row>
    <row r="292" spans="1:6" ht="15">
      <c r="A292" s="191" t="s">
        <v>431</v>
      </c>
      <c r="B292" s="188" t="s">
        <v>465</v>
      </c>
      <c r="C292" s="210">
        <v>100</v>
      </c>
      <c r="D292" s="211" t="s">
        <v>132</v>
      </c>
      <c r="E292" s="211">
        <v>13</v>
      </c>
      <c r="F292" s="356">
        <v>426.4</v>
      </c>
    </row>
    <row r="293" spans="1:6" ht="30">
      <c r="A293" s="191" t="s">
        <v>86</v>
      </c>
      <c r="B293" s="188" t="s">
        <v>465</v>
      </c>
      <c r="C293" s="210">
        <v>200</v>
      </c>
      <c r="D293" s="211"/>
      <c r="E293" s="211"/>
      <c r="F293" s="351">
        <f>F294</f>
        <v>35.3</v>
      </c>
    </row>
    <row r="294" spans="1:6" ht="15">
      <c r="A294" s="191" t="s">
        <v>118</v>
      </c>
      <c r="B294" s="188" t="s">
        <v>465</v>
      </c>
      <c r="C294" s="210">
        <v>200</v>
      </c>
      <c r="D294" s="211" t="s">
        <v>132</v>
      </c>
      <c r="E294" s="194"/>
      <c r="F294" s="351">
        <f>F295</f>
        <v>35.3</v>
      </c>
    </row>
    <row r="295" spans="1:6" ht="15">
      <c r="A295" s="191" t="s">
        <v>431</v>
      </c>
      <c r="B295" s="188" t="s">
        <v>465</v>
      </c>
      <c r="C295" s="210">
        <v>200</v>
      </c>
      <c r="D295" s="211" t="s">
        <v>132</v>
      </c>
      <c r="E295" s="211">
        <v>13</v>
      </c>
      <c r="F295" s="351">
        <v>35.3</v>
      </c>
    </row>
    <row r="296" spans="1:6" ht="30">
      <c r="A296" s="191" t="s">
        <v>466</v>
      </c>
      <c r="B296" s="188" t="s">
        <v>467</v>
      </c>
      <c r="C296" s="210"/>
      <c r="D296" s="211"/>
      <c r="E296" s="211"/>
      <c r="F296" s="351">
        <f>F297</f>
        <v>59.3</v>
      </c>
    </row>
    <row r="297" spans="1:6" ht="30">
      <c r="A297" s="191" t="s">
        <v>86</v>
      </c>
      <c r="B297" s="188" t="s">
        <v>467</v>
      </c>
      <c r="C297" s="210">
        <v>200</v>
      </c>
      <c r="D297" s="211"/>
      <c r="E297" s="211"/>
      <c r="F297" s="351">
        <f>F298</f>
        <v>59.3</v>
      </c>
    </row>
    <row r="298" spans="1:6" ht="15">
      <c r="A298" s="191" t="s">
        <v>118</v>
      </c>
      <c r="B298" s="188" t="s">
        <v>467</v>
      </c>
      <c r="C298" s="210">
        <v>200</v>
      </c>
      <c r="D298" s="211" t="s">
        <v>132</v>
      </c>
      <c r="E298" s="194"/>
      <c r="F298" s="351">
        <f>F299</f>
        <v>59.3</v>
      </c>
    </row>
    <row r="299" spans="1:6" ht="15">
      <c r="A299" s="191" t="s">
        <v>431</v>
      </c>
      <c r="B299" s="188" t="s">
        <v>467</v>
      </c>
      <c r="C299" s="210">
        <v>200</v>
      </c>
      <c r="D299" s="211" t="s">
        <v>132</v>
      </c>
      <c r="E299" s="211">
        <v>13</v>
      </c>
      <c r="F299" s="351">
        <v>59.3</v>
      </c>
    </row>
    <row r="300" spans="1:6" ht="44.25" customHeight="1">
      <c r="A300" s="191" t="s">
        <v>468</v>
      </c>
      <c r="B300" s="188" t="s">
        <v>469</v>
      </c>
      <c r="C300" s="210"/>
      <c r="D300" s="211"/>
      <c r="E300" s="211"/>
      <c r="F300" s="351">
        <f>F301</f>
        <v>0.64</v>
      </c>
    </row>
    <row r="301" spans="1:6" ht="25.5" customHeight="1">
      <c r="A301" s="191" t="s">
        <v>86</v>
      </c>
      <c r="B301" s="188" t="s">
        <v>469</v>
      </c>
      <c r="C301" s="210">
        <v>200</v>
      </c>
      <c r="D301" s="211"/>
      <c r="E301" s="211"/>
      <c r="F301" s="351">
        <f>F302</f>
        <v>0.64</v>
      </c>
    </row>
    <row r="302" spans="1:6" ht="15">
      <c r="A302" s="191" t="s">
        <v>118</v>
      </c>
      <c r="B302" s="188" t="s">
        <v>469</v>
      </c>
      <c r="C302" s="210">
        <v>200</v>
      </c>
      <c r="D302" s="211" t="s">
        <v>132</v>
      </c>
      <c r="E302" s="194"/>
      <c r="F302" s="351">
        <f>F303</f>
        <v>0.64</v>
      </c>
    </row>
    <row r="303" spans="1:6" ht="15">
      <c r="A303" s="191" t="s">
        <v>431</v>
      </c>
      <c r="B303" s="188" t="s">
        <v>469</v>
      </c>
      <c r="C303" s="210">
        <v>200</v>
      </c>
      <c r="D303" s="211" t="s">
        <v>132</v>
      </c>
      <c r="E303" s="211">
        <v>13</v>
      </c>
      <c r="F303" s="351">
        <v>0.64</v>
      </c>
    </row>
    <row r="304" spans="1:6" ht="15">
      <c r="A304" s="191" t="s">
        <v>383</v>
      </c>
      <c r="B304" s="188" t="s">
        <v>470</v>
      </c>
      <c r="C304" s="210"/>
      <c r="D304" s="211"/>
      <c r="E304" s="211"/>
      <c r="F304" s="351">
        <f>F305</f>
        <v>27843</v>
      </c>
    </row>
    <row r="305" spans="1:6" ht="30">
      <c r="A305" s="191" t="s">
        <v>97</v>
      </c>
      <c r="B305" s="188" t="s">
        <v>470</v>
      </c>
      <c r="C305" s="210">
        <v>600</v>
      </c>
      <c r="D305" s="211"/>
      <c r="E305" s="211"/>
      <c r="F305" s="351">
        <f>F306</f>
        <v>27843</v>
      </c>
    </row>
    <row r="306" spans="1:6" ht="15">
      <c r="A306" s="191" t="s">
        <v>118</v>
      </c>
      <c r="B306" s="188" t="s">
        <v>470</v>
      </c>
      <c r="C306" s="210">
        <v>600</v>
      </c>
      <c r="D306" s="211" t="s">
        <v>132</v>
      </c>
      <c r="E306" s="194"/>
      <c r="F306" s="351">
        <f>F307</f>
        <v>27843</v>
      </c>
    </row>
    <row r="307" spans="1:6" ht="15">
      <c r="A307" s="191" t="s">
        <v>431</v>
      </c>
      <c r="B307" s="188" t="s">
        <v>470</v>
      </c>
      <c r="C307" s="210">
        <v>600</v>
      </c>
      <c r="D307" s="211" t="s">
        <v>132</v>
      </c>
      <c r="E307" s="211">
        <v>13</v>
      </c>
      <c r="F307" s="293">
        <v>27843</v>
      </c>
    </row>
    <row r="308" spans="1:6" ht="15" hidden="1">
      <c r="A308" s="191" t="s">
        <v>31</v>
      </c>
      <c r="B308" s="188" t="s">
        <v>474</v>
      </c>
      <c r="C308" s="210"/>
      <c r="D308" s="211"/>
      <c r="E308" s="211"/>
      <c r="F308" s="354">
        <f>F309</f>
        <v>0</v>
      </c>
    </row>
    <row r="309" spans="1:6" ht="15" hidden="1">
      <c r="A309" s="191" t="s">
        <v>427</v>
      </c>
      <c r="B309" s="188" t="s">
        <v>474</v>
      </c>
      <c r="C309" s="210">
        <v>300</v>
      </c>
      <c r="D309" s="211"/>
      <c r="E309" s="211"/>
      <c r="F309" s="354">
        <f>F310</f>
        <v>0</v>
      </c>
    </row>
    <row r="310" spans="1:6" ht="15" hidden="1">
      <c r="A310" s="191" t="s">
        <v>196</v>
      </c>
      <c r="B310" s="188" t="s">
        <v>474</v>
      </c>
      <c r="C310" s="210">
        <v>300</v>
      </c>
      <c r="D310" s="211" t="s">
        <v>319</v>
      </c>
      <c r="E310" s="211"/>
      <c r="F310" s="354">
        <f>F311</f>
        <v>0</v>
      </c>
    </row>
    <row r="311" spans="1:6" ht="15" hidden="1">
      <c r="A311" s="191" t="s">
        <v>30</v>
      </c>
      <c r="B311" s="188" t="s">
        <v>474</v>
      </c>
      <c r="C311" s="210">
        <v>300</v>
      </c>
      <c r="D311" s="211" t="s">
        <v>319</v>
      </c>
      <c r="E311" s="211" t="s">
        <v>132</v>
      </c>
      <c r="F311" s="354">
        <v>0</v>
      </c>
    </row>
    <row r="312" spans="1:6" ht="46.5" customHeight="1">
      <c r="A312" s="44" t="s">
        <v>330</v>
      </c>
      <c r="B312" s="188" t="s">
        <v>9</v>
      </c>
      <c r="C312" s="210"/>
      <c r="D312" s="211"/>
      <c r="E312" s="211"/>
      <c r="F312" s="350">
        <f>F313</f>
        <v>6.3</v>
      </c>
    </row>
    <row r="313" spans="1:6" ht="15">
      <c r="A313" s="44" t="s">
        <v>329</v>
      </c>
      <c r="B313" s="188" t="s">
        <v>9</v>
      </c>
      <c r="C313" s="210">
        <v>200</v>
      </c>
      <c r="D313" s="211"/>
      <c r="E313" s="211"/>
      <c r="F313" s="350">
        <f>F314</f>
        <v>6.3</v>
      </c>
    </row>
    <row r="314" spans="1:6" ht="30">
      <c r="A314" s="46" t="s">
        <v>86</v>
      </c>
      <c r="B314" s="188" t="s">
        <v>9</v>
      </c>
      <c r="C314" s="210">
        <v>200</v>
      </c>
      <c r="D314" s="211" t="s">
        <v>132</v>
      </c>
      <c r="E314" s="211"/>
      <c r="F314" s="350">
        <f>F315</f>
        <v>6.3</v>
      </c>
    </row>
    <row r="315" spans="1:6" ht="15">
      <c r="A315" s="191" t="s">
        <v>118</v>
      </c>
      <c r="B315" s="188" t="s">
        <v>9</v>
      </c>
      <c r="C315" s="210">
        <v>200</v>
      </c>
      <c r="D315" s="211" t="s">
        <v>132</v>
      </c>
      <c r="E315" s="211" t="s">
        <v>140</v>
      </c>
      <c r="F315" s="350">
        <v>6.3</v>
      </c>
    </row>
    <row r="316" spans="1:6" ht="30">
      <c r="A316" s="191" t="s">
        <v>61</v>
      </c>
      <c r="B316" s="188" t="s">
        <v>471</v>
      </c>
      <c r="C316" s="210"/>
      <c r="D316" s="211"/>
      <c r="E316" s="211"/>
      <c r="F316" s="351">
        <f>F317</f>
        <v>3811.5</v>
      </c>
    </row>
    <row r="317" spans="1:6" ht="15">
      <c r="A317" s="191" t="s">
        <v>197</v>
      </c>
      <c r="B317" s="188" t="s">
        <v>471</v>
      </c>
      <c r="C317" s="210">
        <v>500</v>
      </c>
      <c r="D317" s="211"/>
      <c r="E317" s="211"/>
      <c r="F317" s="351">
        <f>F318</f>
        <v>3811.5</v>
      </c>
    </row>
    <row r="318" spans="1:6" ht="15">
      <c r="A318" s="191" t="s">
        <v>56</v>
      </c>
      <c r="B318" s="188" t="s">
        <v>471</v>
      </c>
      <c r="C318" s="210">
        <v>500</v>
      </c>
      <c r="D318" s="211" t="s">
        <v>134</v>
      </c>
      <c r="E318" s="211"/>
      <c r="F318" s="351">
        <f>F319</f>
        <v>3811.5</v>
      </c>
    </row>
    <row r="319" spans="1:8" ht="19.5" customHeight="1">
      <c r="A319" s="191" t="s">
        <v>60</v>
      </c>
      <c r="B319" s="188" t="s">
        <v>471</v>
      </c>
      <c r="C319" s="210">
        <v>500</v>
      </c>
      <c r="D319" s="211" t="s">
        <v>134</v>
      </c>
      <c r="E319" s="211" t="s">
        <v>138</v>
      </c>
      <c r="F319" s="351">
        <v>3811.5</v>
      </c>
      <c r="H319" s="338"/>
    </row>
    <row r="320" spans="1:6" ht="15">
      <c r="A320" s="191" t="s">
        <v>183</v>
      </c>
      <c r="B320" s="188" t="s">
        <v>472</v>
      </c>
      <c r="C320" s="210"/>
      <c r="D320" s="211"/>
      <c r="E320" s="211"/>
      <c r="F320" s="351">
        <f>F321+F324</f>
        <v>1570.7</v>
      </c>
    </row>
    <row r="321" spans="1:6" ht="60">
      <c r="A321" s="191" t="s">
        <v>85</v>
      </c>
      <c r="B321" s="188" t="s">
        <v>472</v>
      </c>
      <c r="C321" s="210">
        <v>100</v>
      </c>
      <c r="D321" s="211"/>
      <c r="E321" s="211"/>
      <c r="F321" s="351">
        <f>F322</f>
        <v>1040</v>
      </c>
    </row>
    <row r="322" spans="1:6" ht="15">
      <c r="A322" s="191" t="s">
        <v>118</v>
      </c>
      <c r="B322" s="188" t="s">
        <v>472</v>
      </c>
      <c r="C322" s="210">
        <v>100</v>
      </c>
      <c r="D322" s="211" t="s">
        <v>132</v>
      </c>
      <c r="E322" s="194"/>
      <c r="F322" s="351">
        <f>F323</f>
        <v>1040</v>
      </c>
    </row>
    <row r="323" spans="1:6" ht="15">
      <c r="A323" s="191" t="s">
        <v>431</v>
      </c>
      <c r="B323" s="188" t="s">
        <v>472</v>
      </c>
      <c r="C323" s="210">
        <v>100</v>
      </c>
      <c r="D323" s="211" t="s">
        <v>132</v>
      </c>
      <c r="E323" s="211">
        <v>13</v>
      </c>
      <c r="F323" s="354">
        <v>1040</v>
      </c>
    </row>
    <row r="324" spans="1:6" ht="30">
      <c r="A324" s="191" t="s">
        <v>86</v>
      </c>
      <c r="B324" s="188" t="s">
        <v>472</v>
      </c>
      <c r="C324" s="210">
        <v>200</v>
      </c>
      <c r="D324" s="211"/>
      <c r="E324" s="211"/>
      <c r="F324" s="351">
        <f>F325</f>
        <v>530.7</v>
      </c>
    </row>
    <row r="325" spans="1:6" ht="15">
      <c r="A325" s="191" t="s">
        <v>118</v>
      </c>
      <c r="B325" s="188" t="s">
        <v>472</v>
      </c>
      <c r="C325" s="210">
        <v>200</v>
      </c>
      <c r="D325" s="211" t="s">
        <v>132</v>
      </c>
      <c r="E325" s="194"/>
      <c r="F325" s="351">
        <f>F326</f>
        <v>530.7</v>
      </c>
    </row>
    <row r="326" spans="1:6" ht="15">
      <c r="A326" s="191" t="s">
        <v>431</v>
      </c>
      <c r="B326" s="188" t="s">
        <v>472</v>
      </c>
      <c r="C326" s="210">
        <v>200</v>
      </c>
      <c r="D326" s="211" t="s">
        <v>132</v>
      </c>
      <c r="E326" s="211">
        <v>13</v>
      </c>
      <c r="F326" s="350">
        <v>530.7</v>
      </c>
    </row>
    <row r="327" spans="1:6" ht="75">
      <c r="A327" s="339" t="s">
        <v>475</v>
      </c>
      <c r="B327" s="340" t="s">
        <v>476</v>
      </c>
      <c r="C327" s="210"/>
      <c r="D327" s="194"/>
      <c r="E327" s="194"/>
      <c r="F327" s="351">
        <f>F328</f>
        <v>23918.1</v>
      </c>
    </row>
    <row r="328" spans="1:6" ht="15">
      <c r="A328" s="191" t="s">
        <v>197</v>
      </c>
      <c r="B328" s="341" t="s">
        <v>476</v>
      </c>
      <c r="C328" s="210">
        <v>500</v>
      </c>
      <c r="D328" s="194"/>
      <c r="E328" s="194"/>
      <c r="F328" s="351">
        <f>F329</f>
        <v>23918.1</v>
      </c>
    </row>
    <row r="329" spans="1:6" ht="30">
      <c r="A329" s="191" t="s">
        <v>80</v>
      </c>
      <c r="B329" s="341" t="s">
        <v>476</v>
      </c>
      <c r="C329" s="210">
        <v>500</v>
      </c>
      <c r="D329" s="194">
        <v>14</v>
      </c>
      <c r="E329" s="211"/>
      <c r="F329" s="351">
        <f>F330</f>
        <v>23918.1</v>
      </c>
    </row>
    <row r="330" spans="1:6" ht="29.25" customHeight="1">
      <c r="A330" s="342" t="s">
        <v>479</v>
      </c>
      <c r="B330" s="341" t="s">
        <v>476</v>
      </c>
      <c r="C330" s="210">
        <v>500</v>
      </c>
      <c r="D330" s="194">
        <v>14</v>
      </c>
      <c r="E330" s="194" t="s">
        <v>132</v>
      </c>
      <c r="F330" s="296">
        <v>23918.1</v>
      </c>
    </row>
    <row r="331" spans="1:6" ht="90">
      <c r="A331" s="342" t="s">
        <v>478</v>
      </c>
      <c r="B331" s="188" t="s">
        <v>0</v>
      </c>
      <c r="C331" s="210"/>
      <c r="D331" s="194"/>
      <c r="E331" s="194"/>
      <c r="F331" s="351">
        <f>F332</f>
        <v>875.2</v>
      </c>
    </row>
    <row r="332" spans="1:6" ht="15">
      <c r="A332" s="191" t="s">
        <v>197</v>
      </c>
      <c r="B332" s="188" t="s">
        <v>0</v>
      </c>
      <c r="C332" s="210">
        <v>500</v>
      </c>
      <c r="D332" s="194"/>
      <c r="E332" s="194"/>
      <c r="F332" s="351">
        <f>F333</f>
        <v>875.2</v>
      </c>
    </row>
    <row r="333" spans="1:6" ht="30">
      <c r="A333" s="191" t="s">
        <v>80</v>
      </c>
      <c r="B333" s="188" t="s">
        <v>0</v>
      </c>
      <c r="C333" s="210">
        <v>500</v>
      </c>
      <c r="D333" s="194">
        <v>14</v>
      </c>
      <c r="E333" s="211"/>
      <c r="F333" s="351">
        <f>F334</f>
        <v>875.2</v>
      </c>
    </row>
    <row r="334" spans="1:6" ht="30">
      <c r="A334" s="191" t="s">
        <v>473</v>
      </c>
      <c r="B334" s="188" t="s">
        <v>0</v>
      </c>
      <c r="C334" s="210">
        <v>500</v>
      </c>
      <c r="D334" s="194">
        <v>14</v>
      </c>
      <c r="E334" s="194" t="s">
        <v>132</v>
      </c>
      <c r="F334" s="358">
        <v>875.2</v>
      </c>
    </row>
    <row r="335" spans="1:6" ht="15">
      <c r="A335" s="46" t="s">
        <v>399</v>
      </c>
      <c r="B335" s="188" t="s">
        <v>1</v>
      </c>
      <c r="C335" s="210"/>
      <c r="D335" s="194"/>
      <c r="E335" s="194"/>
      <c r="F335" s="351">
        <f>F336</f>
        <v>192.3</v>
      </c>
    </row>
    <row r="336" spans="1:6" ht="30">
      <c r="A336" s="216" t="s">
        <v>86</v>
      </c>
      <c r="B336" s="188" t="s">
        <v>1</v>
      </c>
      <c r="C336" s="210">
        <v>200</v>
      </c>
      <c r="D336" s="194"/>
      <c r="E336" s="194"/>
      <c r="F336" s="351">
        <f>F337</f>
        <v>192.3</v>
      </c>
    </row>
    <row r="337" spans="1:6" ht="15">
      <c r="A337" s="46" t="s">
        <v>194</v>
      </c>
      <c r="B337" s="188" t="s">
        <v>1</v>
      </c>
      <c r="C337" s="210">
        <v>200</v>
      </c>
      <c r="D337" s="194" t="s">
        <v>136</v>
      </c>
      <c r="E337" s="194"/>
      <c r="F337" s="351">
        <f>F338</f>
        <v>192.3</v>
      </c>
    </row>
    <row r="338" spans="1:6" ht="15">
      <c r="A338" s="46" t="s">
        <v>400</v>
      </c>
      <c r="B338" s="188" t="s">
        <v>1</v>
      </c>
      <c r="C338" s="210">
        <v>200</v>
      </c>
      <c r="D338" s="194" t="s">
        <v>136</v>
      </c>
      <c r="E338" s="194" t="s">
        <v>137</v>
      </c>
      <c r="F338" s="351">
        <v>192.3</v>
      </c>
    </row>
    <row r="339" spans="1:6" ht="29.25" customHeight="1">
      <c r="A339" s="46" t="s">
        <v>365</v>
      </c>
      <c r="B339" s="96" t="s">
        <v>253</v>
      </c>
      <c r="C339" s="210"/>
      <c r="D339" s="211"/>
      <c r="E339" s="211"/>
      <c r="F339" s="357">
        <f>F340</f>
        <v>119.5</v>
      </c>
    </row>
    <row r="340" spans="1:6" ht="30" hidden="1">
      <c r="A340" s="46" t="s">
        <v>86</v>
      </c>
      <c r="B340" s="96" t="s">
        <v>253</v>
      </c>
      <c r="C340" s="210">
        <v>200</v>
      </c>
      <c r="D340" s="211"/>
      <c r="E340" s="211"/>
      <c r="F340" s="357">
        <f>F341</f>
        <v>119.5</v>
      </c>
    </row>
    <row r="341" spans="1:6" ht="15" hidden="1">
      <c r="A341" s="46" t="s">
        <v>118</v>
      </c>
      <c r="B341" s="96" t="s">
        <v>253</v>
      </c>
      <c r="C341" s="210">
        <v>200</v>
      </c>
      <c r="D341" s="211" t="s">
        <v>132</v>
      </c>
      <c r="E341" s="211"/>
      <c r="F341" s="357">
        <f>F342</f>
        <v>119.5</v>
      </c>
    </row>
    <row r="342" spans="1:6" ht="15">
      <c r="A342" s="79" t="s">
        <v>192</v>
      </c>
      <c r="B342" s="96" t="s">
        <v>253</v>
      </c>
      <c r="C342" s="210">
        <v>200</v>
      </c>
      <c r="D342" s="211" t="s">
        <v>132</v>
      </c>
      <c r="E342" s="211" t="s">
        <v>84</v>
      </c>
      <c r="F342" s="357">
        <v>119.5</v>
      </c>
    </row>
    <row r="343" spans="1:6" ht="15">
      <c r="A343" s="46" t="s">
        <v>367</v>
      </c>
      <c r="B343" s="96" t="s">
        <v>368</v>
      </c>
      <c r="C343" s="210"/>
      <c r="D343" s="194"/>
      <c r="E343" s="194"/>
      <c r="F343" s="351">
        <f>F344</f>
        <v>429</v>
      </c>
    </row>
    <row r="344" spans="1:6" ht="30">
      <c r="A344" s="46" t="s">
        <v>86</v>
      </c>
      <c r="B344" s="96" t="s">
        <v>368</v>
      </c>
      <c r="C344" s="210">
        <v>200</v>
      </c>
      <c r="D344" s="194"/>
      <c r="E344" s="194"/>
      <c r="F344" s="351">
        <f>F345</f>
        <v>429</v>
      </c>
    </row>
    <row r="345" spans="1:6" ht="15">
      <c r="A345" s="191" t="s">
        <v>118</v>
      </c>
      <c r="B345" s="96" t="s">
        <v>368</v>
      </c>
      <c r="C345" s="210">
        <v>200</v>
      </c>
      <c r="D345" s="194" t="s">
        <v>132</v>
      </c>
      <c r="E345" s="194"/>
      <c r="F345" s="351">
        <f>F346</f>
        <v>429</v>
      </c>
    </row>
    <row r="346" spans="1:6" ht="15">
      <c r="A346" s="191" t="s">
        <v>431</v>
      </c>
      <c r="B346" s="96" t="s">
        <v>368</v>
      </c>
      <c r="C346" s="210">
        <v>200</v>
      </c>
      <c r="D346" s="194" t="s">
        <v>132</v>
      </c>
      <c r="E346" s="194" t="s">
        <v>84</v>
      </c>
      <c r="F346" s="351">
        <v>429</v>
      </c>
    </row>
    <row r="347" spans="1:6" ht="31.5" customHeight="1">
      <c r="A347" s="191" t="s">
        <v>459</v>
      </c>
      <c r="B347" s="188" t="s">
        <v>11</v>
      </c>
      <c r="C347" s="210"/>
      <c r="D347" s="211"/>
      <c r="E347" s="211"/>
      <c r="F347" s="351">
        <f>F348</f>
        <v>37555.4</v>
      </c>
    </row>
    <row r="348" spans="1:6" ht="30">
      <c r="A348" s="191" t="s">
        <v>86</v>
      </c>
      <c r="B348" s="188" t="s">
        <v>11</v>
      </c>
      <c r="C348" s="210">
        <v>200</v>
      </c>
      <c r="D348" s="211"/>
      <c r="E348" s="211"/>
      <c r="F348" s="351">
        <f>F349</f>
        <v>37555.4</v>
      </c>
    </row>
    <row r="349" spans="1:6" ht="15">
      <c r="A349" s="191" t="s">
        <v>194</v>
      </c>
      <c r="B349" s="188" t="s">
        <v>11</v>
      </c>
      <c r="C349" s="210">
        <v>200</v>
      </c>
      <c r="D349" s="211" t="s">
        <v>136</v>
      </c>
      <c r="E349" s="211"/>
      <c r="F349" s="351">
        <f>F350</f>
        <v>37555.4</v>
      </c>
    </row>
    <row r="350" spans="1:6" ht="15">
      <c r="A350" s="191" t="s">
        <v>94</v>
      </c>
      <c r="B350" s="188" t="s">
        <v>11</v>
      </c>
      <c r="C350" s="210">
        <v>200</v>
      </c>
      <c r="D350" s="211" t="s">
        <v>136</v>
      </c>
      <c r="E350" s="211" t="s">
        <v>131</v>
      </c>
      <c r="F350" s="351">
        <v>37555.4</v>
      </c>
    </row>
    <row r="351" spans="1:6" ht="15">
      <c r="A351" s="217" t="s">
        <v>2</v>
      </c>
      <c r="B351" s="218"/>
      <c r="C351" s="218"/>
      <c r="D351" s="218"/>
      <c r="E351" s="219"/>
      <c r="F351" s="359">
        <f>F347+F238+F234+F230+F226+F222+F218+F213+F210+F207+F200+F196+F184+F180+F171+F164+F153+F140+F125+F120+F111+F107+F103+F99+F93+F88+F78+F22+F18+F192</f>
        <v>1252161.4400000002</v>
      </c>
    </row>
    <row r="353" ht="12.75">
      <c r="F353" s="129"/>
    </row>
  </sheetData>
  <sheetProtection/>
  <mergeCells count="5">
    <mergeCell ref="A11:F11"/>
    <mergeCell ref="A10:F10"/>
    <mergeCell ref="A12:F12"/>
    <mergeCell ref="A13:F13"/>
    <mergeCell ref="A14:F14"/>
  </mergeCells>
  <printOptions/>
  <pageMargins left="0.7086614173228347" right="0.7086614173228347" top="0.35433070866141736" bottom="0.15748031496062992" header="0.31496062992125984" footer="0.31496062992125984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2023-12-18T12:55:47Z</cp:lastPrinted>
  <dcterms:created xsi:type="dcterms:W3CDTF">2005-11-22T10:24:18Z</dcterms:created>
  <dcterms:modified xsi:type="dcterms:W3CDTF">2023-12-18T13:03:18Z</dcterms:modified>
  <cp:category/>
  <cp:version/>
  <cp:contentType/>
  <cp:contentStatus/>
</cp:coreProperties>
</file>