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990" activeTab="0"/>
  </bookViews>
  <sheets>
    <sheet name="Решение" sheetId="1" r:id="rId1"/>
    <sheet name="Доходы " sheetId="2" r:id="rId2"/>
    <sheet name="ведом" sheetId="3" r:id="rId3"/>
    <sheet name="функ" sheetId="4" r:id="rId4"/>
    <sheet name="Источники" sheetId="5" r:id="rId5"/>
  </sheets>
  <definedNames>
    <definedName name="_xlnm.Print_Area" localSheetId="2">'ведом'!$A$1:$I$85</definedName>
    <definedName name="_xlnm.Print_Area" localSheetId="1">'Доходы '!$A$1:$E$31</definedName>
    <definedName name="_xlnm.Print_Area" localSheetId="0">'Решение'!$A$1:$J$32</definedName>
    <definedName name="_xlnm.Print_Area" localSheetId="3">'функ'!$A$1:$G$78</definedName>
  </definedNames>
  <calcPr fullCalcOnLoad="1"/>
</workbook>
</file>

<file path=xl/sharedStrings.xml><?xml version="1.0" encoding="utf-8"?>
<sst xmlns="http://schemas.openxmlformats.org/spreadsheetml/2006/main" count="689" uniqueCount="224">
  <si>
    <t>Код бюджетной</t>
  </si>
  <si>
    <t>классификации</t>
  </si>
  <si>
    <t>Наименование расходов</t>
  </si>
  <si>
    <t>Наименование мероприятий</t>
  </si>
  <si>
    <t>финансирования дефицита бюджета</t>
  </si>
  <si>
    <t>ИСТОЧНИКИ</t>
  </si>
  <si>
    <t>Государственная регистрация актов гражданского состояния</t>
  </si>
  <si>
    <t>Рз</t>
  </si>
  <si>
    <t>ПР</t>
  </si>
  <si>
    <t>ЦСР</t>
  </si>
  <si>
    <t>ВР</t>
  </si>
  <si>
    <t>01</t>
  </si>
  <si>
    <t>02</t>
  </si>
  <si>
    <t>08</t>
  </si>
  <si>
    <t>04</t>
  </si>
  <si>
    <t>03</t>
  </si>
  <si>
    <t>ВСЕГО РАСХОДОВ</t>
  </si>
  <si>
    <t>05</t>
  </si>
  <si>
    <t>Источники внутреннего финансирования дефицита бюджета</t>
  </si>
  <si>
    <t xml:space="preserve">Наименование </t>
  </si>
  <si>
    <t>Код группы, подгруппы,</t>
  </si>
  <si>
    <t>статьи и вида источника</t>
  </si>
  <si>
    <t xml:space="preserve">Код </t>
  </si>
  <si>
    <t>раздела</t>
  </si>
  <si>
    <t xml:space="preserve"> Актанышского муниципального района</t>
  </si>
  <si>
    <t>Изменение остатков  средств на счетах по учету средств бюджета</t>
  </si>
  <si>
    <t>Увеличение прочих остатков денежных средств  бюджетов поселений</t>
  </si>
  <si>
    <t>01 05 02 01 10 0000 510</t>
  </si>
  <si>
    <t>01 05 02 01 10 0000 610</t>
  </si>
  <si>
    <t>Уменьшение прочих остатков денежных средств  бюджетов поселений</t>
  </si>
  <si>
    <t>Наименование доходов</t>
  </si>
  <si>
    <t>Доходы</t>
  </si>
  <si>
    <t xml:space="preserve">Налог на доходы физических лиц </t>
  </si>
  <si>
    <t>Единый сельскохозяйственный налог</t>
  </si>
  <si>
    <t>Налог на имущество физических лиц</t>
  </si>
  <si>
    <t>Безвозмездные поступления</t>
  </si>
  <si>
    <t>ВСЕГО доходов</t>
  </si>
  <si>
    <t>Субвенции бюджетам поселений на реализацию полномочий по государственной регистрации актов гражданского состояния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</si>
  <si>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</si>
  <si>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</si>
  <si>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</si>
  <si>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 xml:space="preserve">Дотации бюджетам поселений на выравнивание бюджетной обеспеченности </t>
  </si>
  <si>
    <t>Дотации бюджетам поселений на поддержку мер по обеспечению сбалансированности бюджетов</t>
  </si>
  <si>
    <t>01 05 00 00 10  0000 000</t>
  </si>
  <si>
    <t>Финансово-бюджетная палата Актанышского  муниципального района</t>
  </si>
  <si>
    <t xml:space="preserve">Изменение остатков средств на счетах по учету средств бюджета </t>
  </si>
  <si>
    <t>Увеличение прочих остатков денежных средств  бюджета поселений</t>
  </si>
  <si>
    <t xml:space="preserve">Уменьшение прочих остатков денежных средств  бюджета поселений  </t>
  </si>
  <si>
    <t>13</t>
  </si>
  <si>
    <t>(тыс.рублей)</t>
  </si>
  <si>
    <t>691</t>
  </si>
  <si>
    <t xml:space="preserve"> 105 03000 01 0000 110</t>
  </si>
  <si>
    <t>20000000000000000</t>
  </si>
  <si>
    <t>20201003100000151</t>
  </si>
  <si>
    <t xml:space="preserve"> 202 03003 10 0000 151</t>
  </si>
  <si>
    <t xml:space="preserve">Уплата налога на имущество организаций и земельного налога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</si>
  <si>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</si>
  <si>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</si>
  <si>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</si>
  <si>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Центральный аппарат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</si>
  <si>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</si>
  <si>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>5210000</t>
  </si>
  <si>
    <t>Другие общегосударственные вопросы</t>
  </si>
  <si>
    <t>Учреждения культуры и мероприятия в сфере культуры и кинематографии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</si>
  <si>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</si>
  <si>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</si>
  <si>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</si>
  <si>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</si>
  <si>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Обеспечение деятельности подведомственных учреждений</t>
  </si>
  <si>
    <t>Культура, кинематография</t>
  </si>
  <si>
    <t xml:space="preserve">Культура </t>
  </si>
  <si>
    <t>Библиотеки</t>
  </si>
  <si>
    <t>Межбюджетные трансферты общего характера бюджетам муниципальных образований</t>
  </si>
  <si>
    <t>14</t>
  </si>
  <si>
    <t>5210700</t>
  </si>
  <si>
    <t xml:space="preserve">Благоустройство </t>
  </si>
  <si>
    <t>Уличное освещение</t>
  </si>
  <si>
    <t>Озеленение</t>
  </si>
  <si>
    <t>Прочие мероприятия по благоустройству</t>
  </si>
  <si>
    <t>Содержание кладбищ</t>
  </si>
  <si>
    <t xml:space="preserve">Прочие межбюджетные трансферты общего характера </t>
  </si>
  <si>
    <t>Вед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</si>
  <si>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</si>
  <si>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</si>
  <si>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Условно утвержденные расходы</t>
  </si>
  <si>
    <t xml:space="preserve">                                    Приложение № 2</t>
  </si>
  <si>
    <t>Распределение</t>
  </si>
  <si>
    <t>бюджетных ассигнований по разделам и подразделам, целевым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</si>
  <si>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</si>
  <si>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</si>
  <si>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</si>
  <si>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</si>
  <si>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</si>
  <si>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</si>
  <si>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</si>
  <si>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</si>
  <si>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540</t>
  </si>
  <si>
    <t>статьям и видам расходов классификации расходов</t>
  </si>
  <si>
    <t>Ведомственная структура</t>
  </si>
  <si>
    <t xml:space="preserve">Физическая культура и спорт </t>
  </si>
  <si>
    <t>Массовый спорт</t>
  </si>
  <si>
    <t>691 0105 020110 0000 510</t>
  </si>
  <si>
    <t>691 0105 020110 0000 610</t>
  </si>
  <si>
    <t>691 0105 000000  0000 000</t>
  </si>
  <si>
    <t xml:space="preserve"> 106 01030 10 0000 110</t>
  </si>
  <si>
    <t>Непрограммные расходы</t>
  </si>
  <si>
    <t xml:space="preserve"> 100 00000 00 0000 000</t>
  </si>
  <si>
    <t>Охрана окружающей среды</t>
  </si>
  <si>
    <t>06</t>
  </si>
  <si>
    <t>4100100</t>
  </si>
  <si>
    <t xml:space="preserve">                                    Приложение № 1</t>
  </si>
  <si>
    <t>План</t>
  </si>
  <si>
    <t>Исполнено</t>
  </si>
  <si>
    <t>Исполнение</t>
  </si>
  <si>
    <t xml:space="preserve">                                    Приложение № 3</t>
  </si>
  <si>
    <t>план</t>
  </si>
  <si>
    <t xml:space="preserve">                                    Приложение № 4</t>
  </si>
  <si>
    <t xml:space="preserve">                                    Приложение № 5</t>
  </si>
  <si>
    <t>тыс рублях</t>
  </si>
  <si>
    <t xml:space="preserve"> 106 06043 10 1000 110</t>
  </si>
  <si>
    <t xml:space="preserve"> 106 06033 10 1000 110</t>
  </si>
  <si>
    <t xml:space="preserve"> 101 02010 01 1000 110</t>
  </si>
  <si>
    <t>11714030100000180</t>
  </si>
  <si>
    <t>11651040020000140</t>
  </si>
  <si>
    <t>Штрафы</t>
  </si>
  <si>
    <t>20204012100000151</t>
  </si>
  <si>
    <t>20705030100000180</t>
  </si>
  <si>
    <t>Дотации бюджетам поселений на дополнительные расходы</t>
  </si>
  <si>
    <t>Дотации бюджетам поселений на дополнительные расходы (елка)</t>
  </si>
  <si>
    <t>241</t>
  </si>
  <si>
    <t>Межевание земел участков</t>
  </si>
  <si>
    <t>12</t>
  </si>
  <si>
    <t>7110344</t>
  </si>
  <si>
    <t>Коммунальное хозяйство</t>
  </si>
  <si>
    <t>Пособие при выходе на пенсию</t>
  </si>
  <si>
    <t xml:space="preserve">10  </t>
  </si>
  <si>
    <t>4910100</t>
  </si>
  <si>
    <t>321</t>
  </si>
  <si>
    <t>Перечень администраторов источников финансирования дефицита бюджета</t>
  </si>
  <si>
    <t>11105035100000120</t>
  </si>
  <si>
    <t>Аренда имущества</t>
  </si>
  <si>
    <t>Расходы референдум</t>
  </si>
  <si>
    <t>07</t>
  </si>
  <si>
    <t>9900002000</t>
  </si>
  <si>
    <t>9900002030</t>
  </si>
  <si>
    <t>9900002040</t>
  </si>
  <si>
    <t>9900002950</t>
  </si>
  <si>
    <t>9900029900</t>
  </si>
  <si>
    <t>9900059300</t>
  </si>
  <si>
    <t>9900051180</t>
  </si>
  <si>
    <t>Ж100075050</t>
  </si>
  <si>
    <t>Б100078050</t>
  </si>
  <si>
    <t>0830144090</t>
  </si>
  <si>
    <t>9900051000</t>
  </si>
  <si>
    <t>Б100078040</t>
  </si>
  <si>
    <t>Б100078030</t>
  </si>
  <si>
    <t>Б100078020</t>
  </si>
  <si>
    <t>Б100078010</t>
  </si>
  <si>
    <t>9900025600</t>
  </si>
  <si>
    <t>500</t>
  </si>
  <si>
    <t>%</t>
  </si>
  <si>
    <t>исполн.</t>
  </si>
  <si>
    <t>09</t>
  </si>
  <si>
    <t>Межбюджетные трансферты, передаваемые бюджетам сельских поселений</t>
  </si>
  <si>
    <t>Оформление земельных участков</t>
  </si>
  <si>
    <t>1110172320</t>
  </si>
  <si>
    <t>Мероприятия по охране окружающей среды</t>
  </si>
  <si>
    <t>0910174460</t>
  </si>
  <si>
    <t>9900092350</t>
  </si>
  <si>
    <t>РЕШЕНИЕ</t>
  </si>
  <si>
    <t xml:space="preserve">          2. Настоящее решение вступает в силу со дня его подписания. </t>
  </si>
  <si>
    <t xml:space="preserve">Глава </t>
  </si>
  <si>
    <t>тыс.рублей</t>
  </si>
  <si>
    <t>по расходам</t>
  </si>
  <si>
    <t>тыс.рублей,</t>
  </si>
  <si>
    <t>с дефицитом- (профицитом+)</t>
  </si>
  <si>
    <r>
      <t xml:space="preserve">  </t>
    </r>
    <r>
      <rPr>
        <sz val="12"/>
        <color indexed="8"/>
        <rFont val="Times New Roman"/>
        <family val="1"/>
      </rPr>
      <t xml:space="preserve">по доходам в сумме  </t>
    </r>
  </si>
  <si>
    <r>
      <t xml:space="preserve">СОВЕТ  АККУЗОВСКОГО СЕЛЬСКОГО ПОСЕЛЕНИЯ   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АКТАНЫШСКОГО МУНИЦИПАЛЬНОГО РАЙОНА</t>
    </r>
  </si>
  <si>
    <r>
      <t xml:space="preserve">             В соответствии с Бюджетным кодексом Российской Федерации, Бюджетным кодексом Республики Татарстан, Положением о бюджетном процессе </t>
    </r>
    <r>
      <rPr>
        <b/>
        <sz val="12"/>
        <color indexed="8"/>
        <rFont val="Times New Roman"/>
        <family val="1"/>
      </rPr>
      <t>Аккузовского  сельского поселения</t>
    </r>
    <r>
      <rPr>
        <sz val="12"/>
        <color indexed="8"/>
        <rFont val="Times New Roman"/>
        <family val="1"/>
      </rPr>
      <t xml:space="preserve"> Актанышского муниципального района Республики Татарстан Совет </t>
    </r>
    <r>
      <rPr>
        <b/>
        <sz val="12"/>
        <color indexed="8"/>
        <rFont val="Times New Roman"/>
        <family val="1"/>
      </rPr>
      <t>Аккузовского сельского поселения</t>
    </r>
    <r>
      <rPr>
        <sz val="12"/>
        <color indexed="8"/>
        <rFont val="Times New Roman"/>
        <family val="1"/>
      </rPr>
      <t xml:space="preserve"> Актанышского муниципального района Республики Татарстан решил: </t>
    </r>
  </si>
  <si>
    <t xml:space="preserve">1) доходов бюджета Аккузовского сельского поселения Актанышского муниципального района по кодам классификации доходов бюджетов согласно приложению №1 к настоящему решению; </t>
  </si>
  <si>
    <t xml:space="preserve">2) расходов бюджета Аккузовского сельского поселения Актанышского муниципального района по ведомственной структуре расходов бюджетов согласно приложению №2 к настоящему решению; </t>
  </si>
  <si>
    <t xml:space="preserve">3) расходов бюджета Аккузовского сельского поселения Актанышского муниципального района по разделам, подразделам классификации расходов бюджетов согласно приложению №3 к настоящему решению; </t>
  </si>
  <si>
    <t xml:space="preserve">4) источников финансирования дефицита бюджета Аккузовского сельского поселения Актанышского муниципального района по кодам классификации источников финансирования дефицитов бюджетов согласно приложению №4 к настоящему решению; </t>
  </si>
  <si>
    <t xml:space="preserve">5) источников финансирования дефицита бюджета Аккузовского сельского поселения Актанышского муниципального района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бюджетов, согласно приложению №5 к настоящему решению. </t>
  </si>
  <si>
    <t xml:space="preserve">          3. Обнародовать настоящее Решение  на сайте Аккузовского сельского поселения Актанышского муниципального района не позднее 10 дней после его подписания в установленном порядке. </t>
  </si>
  <si>
    <t xml:space="preserve">Совета Аккузовского сельского поселения </t>
  </si>
  <si>
    <t xml:space="preserve">Актанышского муниципального района                                                                   </t>
  </si>
  <si>
    <t xml:space="preserve">                 Аккузовского сельского поселения</t>
  </si>
  <si>
    <t>Доходы бюджета Аккузовского сельского поселения</t>
  </si>
  <si>
    <t xml:space="preserve"> бюджета Аккузовского сельского поселения         </t>
  </si>
  <si>
    <t xml:space="preserve"> Исполнительный комитет Аккузовского сельского поселения</t>
  </si>
  <si>
    <t xml:space="preserve">                  Аккузовского сельского поселения</t>
  </si>
  <si>
    <t xml:space="preserve">Аккузовского сельского поселения         </t>
  </si>
  <si>
    <t xml:space="preserve">                               Аккузовского сельского поселения по кодам группы, подгруппы, статьям и видам источников</t>
  </si>
  <si>
    <t>9900002010</t>
  </si>
  <si>
    <t>0840144091</t>
  </si>
  <si>
    <t>Дорожное хозяиство</t>
  </si>
  <si>
    <t>1010112870</t>
  </si>
  <si>
    <t>11</t>
  </si>
  <si>
    <t>Имамова Г.И.</t>
  </si>
  <si>
    <t xml:space="preserve">Комплексная программа развития физической культуры и спорта </t>
  </si>
  <si>
    <t>20216001100000151</t>
  </si>
  <si>
    <t>20235118100000151</t>
  </si>
  <si>
    <t>20249999100000151</t>
  </si>
  <si>
    <t>за  1 квартал 2023 год "</t>
  </si>
  <si>
    <t>за  1 квартал 2023 год</t>
  </si>
  <si>
    <t>за 1 квартал 2023 год "</t>
  </si>
  <si>
    <t>за  1 квартал 2023  год</t>
  </si>
  <si>
    <t xml:space="preserve"> за 1 квартал  2023 год</t>
  </si>
  <si>
    <t>за  1 квартал 2023 год.</t>
  </si>
  <si>
    <t xml:space="preserve">   1.Утвердить отчет об исполнении бюджета Аккузовского сельского поселения Актанышского муниципального района за 1 квартал 2023 год.   </t>
  </si>
  <si>
    <t>Субсидии бюджетам сельских поселении на обеспечение развития сельских терр.</t>
  </si>
  <si>
    <t>20225576100000151</t>
  </si>
  <si>
    <t>Самообложение граждан</t>
  </si>
  <si>
    <t>14704L5760</t>
  </si>
  <si>
    <t>14704L5761</t>
  </si>
  <si>
    <t>расходы на реализацию мероп по благоуст СТ</t>
  </si>
  <si>
    <t xml:space="preserve">Об исполнении   бюджета Аккузовского сельского поселения Актанышского муниципального района Республики Татарстан за 1 квартал 2023 год.
</t>
  </si>
  <si>
    <t xml:space="preserve">                                к решению  " Об исполнении  бюджета</t>
  </si>
  <si>
    <t xml:space="preserve">                                к решению  "Об исполнении  бюджета</t>
  </si>
  <si>
    <t>при уточненном плане на 2023год</t>
  </si>
  <si>
    <t>при уточненном плане на 2023 год</t>
  </si>
  <si>
    <t xml:space="preserve">              17 апреля                 2023 года                                                                                                     №   </t>
  </si>
  <si>
    <t>№7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</si>
</sst>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0"/>
    <numFmt numFmtId="193" formatCode="0.00000"/>
    <numFmt numFmtId="194" formatCode="0.0000"/>
    <numFmt numFmtId="195" formatCode="0.000"/>
    <numFmt numFmtId="196" formatCode="#,##0.0"/>
    <numFmt numFmtId="197" formatCode="_-* #,##0.0_р_._-;\-* #,##0.0_р_._-;_-* &quot;-&quot;_р_._-;_-@_-"/>
    <numFmt numFmtId="198" formatCode="0.0E+00"/>
    <numFmt numFmtId="199" formatCode="0E+00"/>
    <numFmt numFmtId="200" formatCode="0.0000000"/>
    <numFmt numFmtId="201" formatCode="#,##0.000"/>
    <numFmt numFmtId="202" formatCode="0.0%"/>
    <numFmt numFmtId="203" formatCode="#,##0.0&quot;р.&quot;"/>
    <numFmt numFmtId="204" formatCode="#,##0.0000"/>
    <numFmt numFmtId="205" formatCode="[$€-2]\ ###,000_);[Red]\([$€-2]\ ###,000\)"/>
    <numFmt numFmtId="206" formatCode="#,##0&quot;р.&quot;"/>
    <numFmt numFmtId="207" formatCode="_-* #,##0.0_р_._-;\-* #,##0.0_р_._-;_-* &quot;-&quot;??_р_._-;_-@_-"/>
    <numFmt numFmtId="208" formatCode="_-* #,##0_р_._-;\-* #,##0_р_._-;_-* &quot;-&quot;??_р_._-;_-@_-"/>
    <numFmt numFmtId="209" formatCode="_-* #,##0.0_р_._-;\-* #,##0.0_р_._-;_-* &quot;-&quot;?_р_._-;_-@_-"/>
  </numFmts>
  <fonts count="5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Arial Cyr"/>
      <family val="0"/>
    </font>
    <font>
      <sz val="12"/>
      <name val="Calibri"/>
      <family val="2"/>
    </font>
    <font>
      <b/>
      <sz val="12"/>
      <name val="Arial Cyr"/>
      <family val="0"/>
    </font>
    <font>
      <sz val="10"/>
      <color indexed="10"/>
      <name val="Arial Cyr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C00000"/>
      <name val="Times New Roman"/>
      <family val="1"/>
    </font>
    <font>
      <b/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4" xfId="54" applyFont="1" applyBorder="1" applyAlignment="1">
      <alignment vertical="top" wrapText="1"/>
      <protection/>
    </xf>
    <xf numFmtId="0" fontId="4" fillId="0" borderId="0" xfId="0" applyFont="1" applyAlignment="1">
      <alignment horizontal="right"/>
    </xf>
    <xf numFmtId="0" fontId="4" fillId="0" borderId="15" xfId="54" applyFont="1" applyBorder="1" applyAlignment="1">
      <alignment vertical="top" wrapText="1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24" borderId="0" xfId="0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7" fillId="0" borderId="11" xfId="0" applyFont="1" applyBorder="1" applyAlignment="1">
      <alignment horizontal="justify" wrapText="1"/>
    </xf>
    <xf numFmtId="49" fontId="4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183" fontId="4" fillId="0" borderId="11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0" fontId="27" fillId="0" borderId="11" xfId="0" applyNumberFormat="1" applyFont="1" applyBorder="1" applyAlignment="1">
      <alignment horizontal="justify" vertical="center" wrapText="1"/>
    </xf>
    <xf numFmtId="0" fontId="27" fillId="0" borderId="11" xfId="0" applyFont="1" applyFill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/>
    </xf>
    <xf numFmtId="0" fontId="27" fillId="0" borderId="11" xfId="0" applyFont="1" applyBorder="1" applyAlignment="1">
      <alignment vertical="top" wrapText="1"/>
    </xf>
    <xf numFmtId="0" fontId="27" fillId="0" borderId="0" xfId="0" applyFont="1" applyFill="1" applyAlignment="1">
      <alignment/>
    </xf>
    <xf numFmtId="49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9" fontId="29" fillId="0" borderId="0" xfId="0" applyNumberFormat="1" applyFont="1" applyFill="1" applyAlignment="1">
      <alignment horizontal="center"/>
    </xf>
    <xf numFmtId="49" fontId="29" fillId="0" borderId="0" xfId="0" applyNumberFormat="1" applyFont="1" applyFill="1" applyAlignment="1">
      <alignment/>
    </xf>
    <xf numFmtId="0" fontId="27" fillId="0" borderId="0" xfId="0" applyFont="1" applyFill="1" applyAlignment="1">
      <alignment horizontal="right"/>
    </xf>
    <xf numFmtId="0" fontId="29" fillId="0" borderId="11" xfId="0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left"/>
    </xf>
    <xf numFmtId="49" fontId="27" fillId="0" borderId="11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right" wrapText="1"/>
    </xf>
    <xf numFmtId="49" fontId="27" fillId="0" borderId="11" xfId="0" applyNumberFormat="1" applyFont="1" applyBorder="1" applyAlignment="1">
      <alignment horizontal="right"/>
    </xf>
    <xf numFmtId="49" fontId="27" fillId="0" borderId="11" xfId="0" applyNumberFormat="1" applyFont="1" applyFill="1" applyBorder="1" applyAlignment="1">
      <alignment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49" fontId="27" fillId="0" borderId="12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right" wrapText="1"/>
    </xf>
    <xf numFmtId="0" fontId="27" fillId="0" borderId="11" xfId="0" applyFont="1" applyBorder="1" applyAlignment="1">
      <alignment horizontal="right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left"/>
    </xf>
    <xf numFmtId="49" fontId="29" fillId="0" borderId="0" xfId="0" applyNumberFormat="1" applyFont="1" applyFill="1" applyAlignment="1">
      <alignment horizontal="left"/>
    </xf>
    <xf numFmtId="0" fontId="29" fillId="0" borderId="11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wrapText="1"/>
    </xf>
    <xf numFmtId="0" fontId="30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49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49" fontId="27" fillId="0" borderId="11" xfId="0" applyNumberFormat="1" applyFont="1" applyBorder="1" applyAlignment="1">
      <alignment horizontal="center"/>
    </xf>
    <xf numFmtId="0" fontId="27" fillId="0" borderId="11" xfId="53" applyFont="1" applyFill="1" applyBorder="1" applyAlignment="1">
      <alignment wrapText="1"/>
      <protection/>
    </xf>
    <xf numFmtId="49" fontId="4" fillId="0" borderId="11" xfId="0" applyNumberFormat="1" applyFont="1" applyBorder="1" applyAlignment="1">
      <alignment/>
    </xf>
    <xf numFmtId="0" fontId="27" fillId="0" borderId="11" xfId="0" applyFont="1" applyBorder="1" applyAlignment="1">
      <alignment horizontal="justify" wrapText="1"/>
    </xf>
    <xf numFmtId="49" fontId="31" fillId="0" borderId="11" xfId="0" applyNumberFormat="1" applyFont="1" applyBorder="1" applyAlignment="1">
      <alignment horizontal="right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right" wrapText="1"/>
    </xf>
    <xf numFmtId="49" fontId="27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83" fontId="42" fillId="0" borderId="11" xfId="0" applyNumberFormat="1" applyFont="1" applyBorder="1" applyAlignment="1">
      <alignment horizontal="center"/>
    </xf>
    <xf numFmtId="2" fontId="43" fillId="0" borderId="11" xfId="0" applyNumberFormat="1" applyFont="1" applyBorder="1" applyAlignment="1">
      <alignment horizontal="center"/>
    </xf>
    <xf numFmtId="2" fontId="44" fillId="0" borderId="11" xfId="0" applyNumberFormat="1" applyFont="1" applyBorder="1" applyAlignment="1">
      <alignment horizontal="center"/>
    </xf>
    <xf numFmtId="2" fontId="43" fillId="0" borderId="11" xfId="0" applyNumberFormat="1" applyFont="1" applyBorder="1" applyAlignment="1">
      <alignment horizontal="center"/>
    </xf>
    <xf numFmtId="2" fontId="27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2" fontId="0" fillId="0" borderId="11" xfId="0" applyNumberForma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183" fontId="43" fillId="0" borderId="11" xfId="0" applyNumberFormat="1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 wrapText="1"/>
    </xf>
    <xf numFmtId="49" fontId="4" fillId="25" borderId="11" xfId="0" applyNumberFormat="1" applyFont="1" applyFill="1" applyBorder="1" applyAlignment="1">
      <alignment horizontal="right" wrapText="1"/>
    </xf>
    <xf numFmtId="49" fontId="4" fillId="25" borderId="11" xfId="0" applyNumberFormat="1" applyFont="1" applyFill="1" applyBorder="1" applyAlignment="1">
      <alignment horizontal="right"/>
    </xf>
    <xf numFmtId="2" fontId="27" fillId="25" borderId="11" xfId="0" applyNumberFormat="1" applyFont="1" applyFill="1" applyBorder="1" applyAlignment="1">
      <alignment horizontal="center"/>
    </xf>
    <xf numFmtId="183" fontId="42" fillId="25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3" fillId="25" borderId="11" xfId="0" applyNumberFormat="1" applyFont="1" applyFill="1" applyBorder="1" applyAlignment="1">
      <alignment horizontal="center"/>
    </xf>
    <xf numFmtId="2" fontId="4" fillId="25" borderId="11" xfId="0" applyNumberFormat="1" applyFont="1" applyFill="1" applyBorder="1" applyAlignment="1">
      <alignment horizontal="center"/>
    </xf>
    <xf numFmtId="2" fontId="43" fillId="25" borderId="11" xfId="0" applyNumberFormat="1" applyFont="1" applyFill="1" applyBorder="1" applyAlignment="1">
      <alignment horizontal="center"/>
    </xf>
    <xf numFmtId="2" fontId="4" fillId="25" borderId="11" xfId="0" applyNumberFormat="1" applyFont="1" applyFill="1" applyBorder="1" applyAlignment="1">
      <alignment horizontal="center"/>
    </xf>
    <xf numFmtId="2" fontId="0" fillId="25" borderId="0" xfId="0" applyNumberFormat="1" applyFill="1" applyBorder="1" applyAlignment="1">
      <alignment/>
    </xf>
    <xf numFmtId="2" fontId="45" fillId="25" borderId="11" xfId="0" applyNumberFormat="1" applyFont="1" applyFill="1" applyBorder="1" applyAlignment="1">
      <alignment horizontal="center"/>
    </xf>
    <xf numFmtId="2" fontId="42" fillId="25" borderId="11" xfId="0" applyNumberFormat="1" applyFont="1" applyFill="1" applyBorder="1" applyAlignment="1">
      <alignment horizontal="center"/>
    </xf>
    <xf numFmtId="2" fontId="42" fillId="25" borderId="11" xfId="0" applyNumberFormat="1" applyFont="1" applyFill="1" applyBorder="1" applyAlignment="1">
      <alignment horizontal="center"/>
    </xf>
    <xf numFmtId="2" fontId="27" fillId="25" borderId="11" xfId="0" applyNumberFormat="1" applyFont="1" applyFill="1" applyBorder="1" applyAlignment="1">
      <alignment horizontal="center"/>
    </xf>
    <xf numFmtId="2" fontId="46" fillId="25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35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/>
    </xf>
    <xf numFmtId="2" fontId="48" fillId="0" borderId="0" xfId="0" applyNumberFormat="1" applyFont="1" applyAlignment="1">
      <alignment wrapText="1"/>
    </xf>
    <xf numFmtId="2" fontId="48" fillId="0" borderId="0" xfId="0" applyNumberFormat="1" applyFont="1" applyAlignment="1">
      <alignment vertical="center" wrapText="1"/>
    </xf>
    <xf numFmtId="0" fontId="27" fillId="26" borderId="11" xfId="0" applyFont="1" applyFill="1" applyBorder="1" applyAlignment="1">
      <alignment horizontal="justify" wrapText="1"/>
    </xf>
    <xf numFmtId="49" fontId="27" fillId="26" borderId="11" xfId="0" applyNumberFormat="1" applyFont="1" applyFill="1" applyBorder="1" applyAlignment="1">
      <alignment horizontal="center"/>
    </xf>
    <xf numFmtId="0" fontId="27" fillId="26" borderId="11" xfId="0" applyFont="1" applyFill="1" applyBorder="1" applyAlignment="1">
      <alignment horizontal="center"/>
    </xf>
    <xf numFmtId="2" fontId="42" fillId="26" borderId="11" xfId="0" applyNumberFormat="1" applyFont="1" applyFill="1" applyBorder="1" applyAlignment="1">
      <alignment horizontal="center"/>
    </xf>
    <xf numFmtId="183" fontId="42" fillId="26" borderId="11" xfId="0" applyNumberFormat="1" applyFont="1" applyFill="1" applyBorder="1" applyAlignment="1">
      <alignment horizontal="center"/>
    </xf>
    <xf numFmtId="0" fontId="27" fillId="26" borderId="11" xfId="0" applyFont="1" applyFill="1" applyBorder="1" applyAlignment="1">
      <alignment horizontal="justify" wrapText="1"/>
    </xf>
    <xf numFmtId="49" fontId="27" fillId="26" borderId="11" xfId="0" applyNumberFormat="1" applyFont="1" applyFill="1" applyBorder="1" applyAlignment="1">
      <alignment horizontal="center" wrapText="1"/>
    </xf>
    <xf numFmtId="49" fontId="27" fillId="26" borderId="11" xfId="0" applyNumberFormat="1" applyFont="1" applyFill="1" applyBorder="1" applyAlignment="1">
      <alignment horizontal="right" wrapText="1"/>
    </xf>
    <xf numFmtId="49" fontId="27" fillId="26" borderId="11" xfId="0" applyNumberFormat="1" applyFont="1" applyFill="1" applyBorder="1" applyAlignment="1">
      <alignment horizontal="right"/>
    </xf>
    <xf numFmtId="49" fontId="27" fillId="26" borderId="11" xfId="0" applyNumberFormat="1" applyFont="1" applyFill="1" applyBorder="1" applyAlignment="1">
      <alignment horizontal="right" wrapText="1"/>
    </xf>
    <xf numFmtId="49" fontId="27" fillId="26" borderId="11" xfId="0" applyNumberFormat="1" applyFont="1" applyFill="1" applyBorder="1" applyAlignment="1">
      <alignment horizontal="right"/>
    </xf>
    <xf numFmtId="49" fontId="27" fillId="26" borderId="11" xfId="0" applyNumberFormat="1" applyFont="1" applyFill="1" applyBorder="1" applyAlignment="1">
      <alignment/>
    </xf>
    <xf numFmtId="0" fontId="27" fillId="26" borderId="11" xfId="0" applyFont="1" applyFill="1" applyBorder="1" applyAlignment="1">
      <alignment wrapText="1"/>
    </xf>
    <xf numFmtId="2" fontId="42" fillId="26" borderId="11" xfId="0" applyNumberFormat="1" applyFont="1" applyFill="1" applyBorder="1" applyAlignment="1">
      <alignment horizontal="center"/>
    </xf>
    <xf numFmtId="49" fontId="4" fillId="26" borderId="11" xfId="0" applyNumberFormat="1" applyFont="1" applyFill="1" applyBorder="1" applyAlignment="1">
      <alignment horizontal="center"/>
    </xf>
    <xf numFmtId="0" fontId="6" fillId="26" borderId="11" xfId="0" applyFont="1" applyFill="1" applyBorder="1" applyAlignment="1">
      <alignment horizontal="center"/>
    </xf>
    <xf numFmtId="49" fontId="6" fillId="26" borderId="11" xfId="0" applyNumberFormat="1" applyFont="1" applyFill="1" applyBorder="1" applyAlignment="1">
      <alignment horizontal="center"/>
    </xf>
    <xf numFmtId="2" fontId="43" fillId="26" borderId="11" xfId="0" applyNumberFormat="1" applyFont="1" applyFill="1" applyBorder="1" applyAlignment="1">
      <alignment horizontal="center"/>
    </xf>
    <xf numFmtId="49" fontId="4" fillId="26" borderId="11" xfId="0" applyNumberFormat="1" applyFont="1" applyFill="1" applyBorder="1" applyAlignment="1">
      <alignment horizontal="center" wrapText="1"/>
    </xf>
    <xf numFmtId="49" fontId="4" fillId="26" borderId="11" xfId="0" applyNumberFormat="1" applyFont="1" applyFill="1" applyBorder="1" applyAlignment="1">
      <alignment horizontal="right" wrapText="1"/>
    </xf>
    <xf numFmtId="49" fontId="4" fillId="26" borderId="11" xfId="0" applyNumberFormat="1" applyFont="1" applyFill="1" applyBorder="1" applyAlignment="1">
      <alignment horizontal="right"/>
    </xf>
    <xf numFmtId="49" fontId="4" fillId="26" borderId="11" xfId="0" applyNumberFormat="1" applyFont="1" applyFill="1" applyBorder="1" applyAlignment="1">
      <alignment/>
    </xf>
    <xf numFmtId="2" fontId="43" fillId="26" borderId="11" xfId="0" applyNumberFormat="1" applyFont="1" applyFill="1" applyBorder="1" applyAlignment="1">
      <alignment horizontal="center"/>
    </xf>
    <xf numFmtId="2" fontId="27" fillId="26" borderId="11" xfId="0" applyNumberFormat="1" applyFont="1" applyFill="1" applyBorder="1" applyAlignment="1">
      <alignment horizontal="center"/>
    </xf>
    <xf numFmtId="0" fontId="0" fillId="26" borderId="0" xfId="0" applyFill="1" applyAlignment="1">
      <alignment/>
    </xf>
    <xf numFmtId="0" fontId="27" fillId="25" borderId="11" xfId="0" applyFont="1" applyFill="1" applyBorder="1" applyAlignment="1">
      <alignment horizontal="justify" wrapText="1"/>
    </xf>
    <xf numFmtId="49" fontId="27" fillId="25" borderId="11" xfId="0" applyNumberFormat="1" applyFont="1" applyFill="1" applyBorder="1" applyAlignment="1">
      <alignment horizontal="right" wrapText="1"/>
    </xf>
    <xf numFmtId="49" fontId="27" fillId="25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о финансировании муниципальных программ за 1 квартал 2011 г." xfId="53"/>
    <cellStyle name="Обычный_СоздатьЛист Microsoft Excel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zoomScalePageLayoutView="0" workbookViewId="0" topLeftCell="A1">
      <selection activeCell="A7" sqref="A7:J9"/>
    </sheetView>
  </sheetViews>
  <sheetFormatPr defaultColWidth="9.00390625" defaultRowHeight="12.75"/>
  <cols>
    <col min="10" max="10" width="13.125" style="0" customWidth="1"/>
  </cols>
  <sheetData>
    <row r="1" ht="12.75">
      <c r="I1" s="190"/>
    </row>
    <row r="2" spans="1:10" ht="33" customHeight="1">
      <c r="A2" s="195" t="s">
        <v>177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24" customHeight="1">
      <c r="A3" s="153"/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5.75">
      <c r="A4" s="195" t="s">
        <v>169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5.75">
      <c r="A5" s="154" t="s">
        <v>222</v>
      </c>
      <c r="B5" s="157"/>
      <c r="C5" s="157"/>
      <c r="D5" s="157"/>
      <c r="E5" s="157"/>
      <c r="F5" s="157"/>
      <c r="G5" s="157"/>
      <c r="H5" s="157"/>
      <c r="I5" s="191" t="s">
        <v>223</v>
      </c>
      <c r="J5" s="157"/>
    </row>
    <row r="6" spans="1:10" ht="9" customHeight="1">
      <c r="A6" s="155"/>
      <c r="B6" s="157"/>
      <c r="C6" s="157"/>
      <c r="D6" s="157"/>
      <c r="E6" s="157"/>
      <c r="F6" s="157"/>
      <c r="G6" s="157"/>
      <c r="H6" s="157"/>
      <c r="I6" s="157"/>
      <c r="J6" s="157"/>
    </row>
    <row r="7" spans="1:10" ht="16.5" customHeight="1">
      <c r="A7" s="196" t="s">
        <v>217</v>
      </c>
      <c r="B7" s="196"/>
      <c r="C7" s="196"/>
      <c r="D7" s="196"/>
      <c r="E7" s="196"/>
      <c r="F7" s="196"/>
      <c r="G7" s="196"/>
      <c r="H7" s="196"/>
      <c r="I7" s="196"/>
      <c r="J7" s="196"/>
    </row>
    <row r="8" spans="1:10" ht="16.5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</row>
    <row r="9" spans="1:10" ht="6.75" customHeight="1">
      <c r="A9" s="196"/>
      <c r="B9" s="196"/>
      <c r="C9" s="196"/>
      <c r="D9" s="196"/>
      <c r="E9" s="196"/>
      <c r="F9" s="196"/>
      <c r="G9" s="196"/>
      <c r="H9" s="196"/>
      <c r="I9" s="196"/>
      <c r="J9" s="196"/>
    </row>
    <row r="10" spans="1:10" ht="81" customHeight="1">
      <c r="A10" s="194" t="s">
        <v>178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45.75" customHeight="1">
      <c r="A11" s="194" t="s">
        <v>210</v>
      </c>
      <c r="B11" s="194"/>
      <c r="C11" s="194"/>
      <c r="D11" s="194"/>
      <c r="E11" s="194"/>
      <c r="F11" s="194"/>
      <c r="G11" s="194"/>
      <c r="H11" s="194"/>
      <c r="I11" s="158"/>
      <c r="J11" s="158"/>
    </row>
    <row r="12" spans="1:10" ht="19.5" customHeight="1">
      <c r="A12" s="193" t="s">
        <v>176</v>
      </c>
      <c r="B12" s="193"/>
      <c r="C12" s="193"/>
      <c r="D12" s="193"/>
      <c r="E12" s="193"/>
      <c r="F12" s="193"/>
      <c r="G12" s="193"/>
      <c r="H12" s="193"/>
      <c r="I12" s="160">
        <f>'Доходы '!D30</f>
        <v>1649.873</v>
      </c>
      <c r="J12" s="35" t="s">
        <v>172</v>
      </c>
    </row>
    <row r="13" spans="1:10" ht="15.75">
      <c r="A13" s="193" t="s">
        <v>220</v>
      </c>
      <c r="B13" s="193"/>
      <c r="C13" s="193"/>
      <c r="D13" s="193"/>
      <c r="E13" s="193"/>
      <c r="F13" s="193"/>
      <c r="G13" s="193"/>
      <c r="H13" s="193"/>
      <c r="I13" s="161">
        <f>'Доходы '!C30</f>
        <v>8250.880000000001</v>
      </c>
      <c r="J13" s="35" t="s">
        <v>174</v>
      </c>
    </row>
    <row r="14" spans="1:10" ht="15.75">
      <c r="A14" s="193" t="s">
        <v>173</v>
      </c>
      <c r="B14" s="193"/>
      <c r="C14" s="193"/>
      <c r="D14" s="193"/>
      <c r="E14" s="193"/>
      <c r="F14" s="193"/>
      <c r="G14" s="193"/>
      <c r="H14" s="193"/>
      <c r="I14" s="161">
        <f>ведом!H85</f>
        <v>1462.7569999999998</v>
      </c>
      <c r="J14" s="35" t="s">
        <v>172</v>
      </c>
    </row>
    <row r="15" spans="1:10" ht="15.75" customHeight="1">
      <c r="A15" s="193" t="s">
        <v>221</v>
      </c>
      <c r="B15" s="193"/>
      <c r="C15" s="193"/>
      <c r="D15" s="193"/>
      <c r="E15" s="193"/>
      <c r="F15" s="193"/>
      <c r="G15" s="193"/>
      <c r="H15" s="193"/>
      <c r="I15" s="161">
        <f>ведом!G85</f>
        <v>8250.879</v>
      </c>
      <c r="J15" s="35" t="s">
        <v>174</v>
      </c>
    </row>
    <row r="16" spans="1:10" ht="15.75">
      <c r="A16" s="193" t="s">
        <v>175</v>
      </c>
      <c r="B16" s="193"/>
      <c r="C16" s="193"/>
      <c r="D16" s="193"/>
      <c r="E16" s="193"/>
      <c r="F16" s="193"/>
      <c r="G16" s="193"/>
      <c r="H16" s="193"/>
      <c r="I16" s="161">
        <f>Источники!E37</f>
        <v>187.1160000000002</v>
      </c>
      <c r="J16" s="35" t="s">
        <v>172</v>
      </c>
    </row>
    <row r="17" spans="1:10" ht="15.75" customHeight="1">
      <c r="A17" s="193" t="s">
        <v>221</v>
      </c>
      <c r="B17" s="193"/>
      <c r="C17" s="193"/>
      <c r="D17" s="193"/>
      <c r="E17" s="193"/>
      <c r="F17" s="193"/>
      <c r="G17" s="193"/>
      <c r="H17" s="193"/>
      <c r="I17" s="161">
        <f>Источники!D37</f>
        <v>0.0010000000002037268</v>
      </c>
      <c r="J17" s="35" t="s">
        <v>172</v>
      </c>
    </row>
    <row r="18" spans="1:10" ht="39" customHeight="1">
      <c r="A18" s="194" t="s">
        <v>179</v>
      </c>
      <c r="B18" s="194"/>
      <c r="C18" s="194"/>
      <c r="D18" s="194"/>
      <c r="E18" s="194"/>
      <c r="F18" s="194"/>
      <c r="G18" s="194"/>
      <c r="H18" s="194"/>
      <c r="I18" s="194"/>
      <c r="J18" s="194"/>
    </row>
    <row r="19" spans="1:10" ht="45" customHeight="1">
      <c r="A19" s="194" t="s">
        <v>180</v>
      </c>
      <c r="B19" s="194"/>
      <c r="C19" s="194"/>
      <c r="D19" s="194"/>
      <c r="E19" s="194"/>
      <c r="F19" s="194"/>
      <c r="G19" s="194"/>
      <c r="H19" s="194"/>
      <c r="I19" s="194"/>
      <c r="J19" s="194"/>
    </row>
    <row r="20" spans="1:10" ht="53.25" customHeight="1">
      <c r="A20" s="194" t="s">
        <v>181</v>
      </c>
      <c r="B20" s="194"/>
      <c r="C20" s="194"/>
      <c r="D20" s="194"/>
      <c r="E20" s="194"/>
      <c r="F20" s="194"/>
      <c r="G20" s="194"/>
      <c r="H20" s="194"/>
      <c r="I20" s="194"/>
      <c r="J20" s="194"/>
    </row>
    <row r="21" spans="1:10" ht="46.5" customHeight="1">
      <c r="A21" s="194" t="s">
        <v>182</v>
      </c>
      <c r="B21" s="194"/>
      <c r="C21" s="194"/>
      <c r="D21" s="194"/>
      <c r="E21" s="194"/>
      <c r="F21" s="194"/>
      <c r="G21" s="194"/>
      <c r="H21" s="194"/>
      <c r="I21" s="194"/>
      <c r="J21" s="194"/>
    </row>
    <row r="22" spans="1:10" ht="78" customHeight="1">
      <c r="A22" s="194" t="s">
        <v>183</v>
      </c>
      <c r="B22" s="194"/>
      <c r="C22" s="194"/>
      <c r="D22" s="194"/>
      <c r="E22" s="194"/>
      <c r="F22" s="194"/>
      <c r="G22" s="194"/>
      <c r="H22" s="194"/>
      <c r="I22" s="194"/>
      <c r="J22" s="194"/>
    </row>
    <row r="23" spans="1:10" ht="24.75" customHeight="1">
      <c r="A23" s="194" t="s">
        <v>170</v>
      </c>
      <c r="B23" s="194"/>
      <c r="C23" s="194"/>
      <c r="D23" s="194"/>
      <c r="E23" s="194"/>
      <c r="F23" s="194"/>
      <c r="G23" s="194"/>
      <c r="H23" s="194"/>
      <c r="I23" s="194"/>
      <c r="J23" s="157"/>
    </row>
    <row r="24" spans="1:10" ht="41.25" customHeight="1">
      <c r="A24" s="197" t="s">
        <v>184</v>
      </c>
      <c r="B24" s="197"/>
      <c r="C24" s="197"/>
      <c r="D24" s="197"/>
      <c r="E24" s="197"/>
      <c r="F24" s="197"/>
      <c r="G24" s="197"/>
      <c r="H24" s="197"/>
      <c r="I24" s="197"/>
      <c r="J24" s="197"/>
    </row>
    <row r="25" spans="1:10" ht="15.75">
      <c r="A25" s="156"/>
      <c r="B25" s="157"/>
      <c r="C25" s="157"/>
      <c r="D25" s="157"/>
      <c r="E25" s="157"/>
      <c r="F25" s="157"/>
      <c r="G25" s="157"/>
      <c r="H25" s="157"/>
      <c r="I25" s="157"/>
      <c r="J25" s="157"/>
    </row>
    <row r="26" spans="1:10" ht="15.75">
      <c r="A26" s="156"/>
      <c r="B26" s="157"/>
      <c r="C26" s="157"/>
      <c r="D26" s="157"/>
      <c r="E26" s="157"/>
      <c r="F26" s="157"/>
      <c r="G26" s="157"/>
      <c r="H26" s="157"/>
      <c r="I26" s="157"/>
      <c r="J26" s="157"/>
    </row>
    <row r="27" spans="1:10" ht="15.75">
      <c r="A27" s="156" t="s">
        <v>171</v>
      </c>
      <c r="B27" s="157"/>
      <c r="C27" s="157"/>
      <c r="D27" s="157"/>
      <c r="E27" s="157"/>
      <c r="F27" s="157"/>
      <c r="G27" s="157"/>
      <c r="H27" s="157"/>
      <c r="I27" s="157"/>
      <c r="J27" s="157"/>
    </row>
    <row r="28" spans="1:10" ht="15.75">
      <c r="A28" s="156" t="s">
        <v>185</v>
      </c>
      <c r="B28" s="157"/>
      <c r="C28" s="157"/>
      <c r="D28" s="157"/>
      <c r="E28" s="157"/>
      <c r="F28" s="157"/>
      <c r="G28" s="157"/>
      <c r="H28" s="157" t="s">
        <v>199</v>
      </c>
      <c r="I28" s="157"/>
      <c r="J28" s="157"/>
    </row>
    <row r="29" spans="1:10" ht="15.75">
      <c r="A29" s="159" t="s">
        <v>186</v>
      </c>
      <c r="B29" s="157"/>
      <c r="C29" s="157"/>
      <c r="D29" s="157"/>
      <c r="E29" s="157"/>
      <c r="F29" s="157"/>
      <c r="G29" s="157"/>
      <c r="H29" s="157"/>
      <c r="I29" s="157"/>
      <c r="J29" s="157"/>
    </row>
    <row r="33" spans="1:9" ht="113.25" customHeight="1">
      <c r="A33" s="192"/>
      <c r="B33" s="192"/>
      <c r="C33" s="192"/>
      <c r="D33" s="192"/>
      <c r="E33" s="192"/>
      <c r="F33" s="192"/>
      <c r="G33" s="192"/>
      <c r="H33" s="192"/>
      <c r="I33" s="192"/>
    </row>
  </sheetData>
  <sheetProtection/>
  <mergeCells count="19">
    <mergeCell ref="A22:J22"/>
    <mergeCell ref="A24:J24"/>
    <mergeCell ref="A13:H13"/>
    <mergeCell ref="A14:H14"/>
    <mergeCell ref="A15:H15"/>
    <mergeCell ref="A16:H16"/>
    <mergeCell ref="A17:H17"/>
    <mergeCell ref="A18:J18"/>
    <mergeCell ref="A23:I23"/>
    <mergeCell ref="A33:I33"/>
    <mergeCell ref="A12:H12"/>
    <mergeCell ref="A21:J21"/>
    <mergeCell ref="A11:H11"/>
    <mergeCell ref="A2:J2"/>
    <mergeCell ref="A4:J4"/>
    <mergeCell ref="A7:J9"/>
    <mergeCell ref="A10:J10"/>
    <mergeCell ref="A19:J19"/>
    <mergeCell ref="A20:J20"/>
  </mergeCells>
  <printOptions/>
  <pageMargins left="0.7086614173228347" right="0" top="0.35433070866141736" bottom="0" header="0" footer="0"/>
  <pageSetup horizontalDpi="200" verticalDpi="2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24.375" style="0" customWidth="1"/>
    <col min="2" max="2" width="72.125" style="0" customWidth="1"/>
    <col min="3" max="3" width="11.25390625" style="0" customWidth="1"/>
    <col min="4" max="4" width="13.75390625" style="0" customWidth="1"/>
  </cols>
  <sheetData>
    <row r="1" spans="1:4" ht="15.75">
      <c r="A1" s="13"/>
      <c r="B1" s="13"/>
      <c r="C1" s="13"/>
      <c r="D1" s="32" t="s">
        <v>110</v>
      </c>
    </row>
    <row r="2" spans="1:4" ht="15.75">
      <c r="A2" s="13"/>
      <c r="B2" s="13"/>
      <c r="C2" s="13"/>
      <c r="D2" s="49" t="s">
        <v>218</v>
      </c>
    </row>
    <row r="3" spans="1:4" ht="15.75">
      <c r="A3" s="43"/>
      <c r="B3" s="13"/>
      <c r="C3" s="13"/>
      <c r="D3" s="49" t="s">
        <v>187</v>
      </c>
    </row>
    <row r="4" spans="1:4" ht="15.75">
      <c r="A4" s="13"/>
      <c r="B4" s="2"/>
      <c r="C4" s="2"/>
      <c r="D4" s="49" t="s">
        <v>204</v>
      </c>
    </row>
    <row r="5" spans="1:4" ht="15.75">
      <c r="A5" s="13"/>
      <c r="B5" s="13"/>
      <c r="C5" s="13"/>
      <c r="D5" s="13"/>
    </row>
    <row r="6" spans="1:4" ht="15.75">
      <c r="A6" s="13"/>
      <c r="B6" s="44"/>
      <c r="C6" s="44"/>
      <c r="D6" s="14"/>
    </row>
    <row r="7" spans="1:4" ht="15.75">
      <c r="A7" s="13"/>
      <c r="B7" s="44" t="s">
        <v>188</v>
      </c>
      <c r="C7" s="44"/>
      <c r="D7" s="14"/>
    </row>
    <row r="8" spans="1:4" ht="15.75">
      <c r="A8" s="13"/>
      <c r="B8" s="44" t="s">
        <v>209</v>
      </c>
      <c r="C8" s="44"/>
      <c r="D8" s="14"/>
    </row>
    <row r="9" spans="1:4" ht="15.75">
      <c r="A9" s="13"/>
      <c r="B9" s="13"/>
      <c r="C9" s="13"/>
      <c r="D9" s="7" t="s">
        <v>49</v>
      </c>
    </row>
    <row r="10" spans="1:5" ht="15.75">
      <c r="A10" s="15" t="s">
        <v>0</v>
      </c>
      <c r="B10" s="15" t="s">
        <v>30</v>
      </c>
      <c r="C10" s="15" t="s">
        <v>111</v>
      </c>
      <c r="D10" s="15" t="s">
        <v>112</v>
      </c>
      <c r="E10" s="15" t="s">
        <v>160</v>
      </c>
    </row>
    <row r="11" spans="1:5" ht="15.75">
      <c r="A11" s="16" t="s">
        <v>1</v>
      </c>
      <c r="B11" s="16"/>
      <c r="C11" s="16"/>
      <c r="D11" s="16"/>
      <c r="E11" s="16" t="s">
        <v>161</v>
      </c>
    </row>
    <row r="12" spans="1:5" ht="15.75">
      <c r="A12" s="108" t="s">
        <v>106</v>
      </c>
      <c r="B12" s="22" t="s">
        <v>31</v>
      </c>
      <c r="C12" s="124">
        <f>SUM(C13:C20)</f>
        <v>1091</v>
      </c>
      <c r="D12" s="124">
        <f>SUM(D13:D20)</f>
        <v>399.152</v>
      </c>
      <c r="E12" s="136">
        <f>D12/C12*100</f>
        <v>36.585884509624194</v>
      </c>
    </row>
    <row r="13" spans="1:5" ht="15.75">
      <c r="A13" s="108" t="s">
        <v>121</v>
      </c>
      <c r="B13" s="18" t="s">
        <v>32</v>
      </c>
      <c r="C13" s="118">
        <v>329</v>
      </c>
      <c r="D13" s="118">
        <v>75.171</v>
      </c>
      <c r="E13" s="136">
        <f aca="true" t="shared" si="0" ref="E13:E30">D13/C13*100</f>
        <v>22.848328267477207</v>
      </c>
    </row>
    <row r="14" spans="1:5" ht="23.25" customHeight="1">
      <c r="A14" s="108" t="s">
        <v>51</v>
      </c>
      <c r="B14" s="18" t="s">
        <v>33</v>
      </c>
      <c r="C14" s="118">
        <v>98</v>
      </c>
      <c r="D14" s="118">
        <v>0.244</v>
      </c>
      <c r="E14" s="136">
        <f t="shared" si="0"/>
        <v>0.24897959183673468</v>
      </c>
    </row>
    <row r="15" spans="1:5" ht="23.25" customHeight="1">
      <c r="A15" s="108" t="s">
        <v>104</v>
      </c>
      <c r="B15" s="20" t="s">
        <v>34</v>
      </c>
      <c r="C15" s="118">
        <v>99</v>
      </c>
      <c r="D15" s="118">
        <v>-1.025</v>
      </c>
      <c r="E15" s="136">
        <f t="shared" si="0"/>
        <v>-1.0353535353535352</v>
      </c>
    </row>
    <row r="16" spans="1:5" ht="47.25" customHeight="1">
      <c r="A16" s="31" t="s">
        <v>120</v>
      </c>
      <c r="B16" s="31" t="s">
        <v>39</v>
      </c>
      <c r="C16" s="118">
        <v>53</v>
      </c>
      <c r="D16" s="118">
        <v>6.107</v>
      </c>
      <c r="E16" s="136">
        <f t="shared" si="0"/>
        <v>11.522641509433964</v>
      </c>
    </row>
    <row r="17" spans="1:5" ht="52.5" customHeight="1">
      <c r="A17" s="33" t="s">
        <v>119</v>
      </c>
      <c r="B17" s="33" t="s">
        <v>40</v>
      </c>
      <c r="C17" s="118">
        <v>512</v>
      </c>
      <c r="D17" s="118">
        <v>-26.845</v>
      </c>
      <c r="E17" s="136">
        <f t="shared" si="0"/>
        <v>-5.2431640625</v>
      </c>
    </row>
    <row r="18" spans="1:5" ht="15.75">
      <c r="A18" s="19" t="s">
        <v>122</v>
      </c>
      <c r="B18" s="21" t="s">
        <v>213</v>
      </c>
      <c r="C18" s="119">
        <v>0</v>
      </c>
      <c r="D18" s="119">
        <v>345.5</v>
      </c>
      <c r="E18" s="136" t="e">
        <f t="shared" si="0"/>
        <v>#DIV/0!</v>
      </c>
    </row>
    <row r="19" spans="1:5" ht="20.25" customHeight="1">
      <c r="A19" s="19" t="s">
        <v>123</v>
      </c>
      <c r="B19" s="21" t="s">
        <v>124</v>
      </c>
      <c r="C19" s="120"/>
      <c r="D19" s="120">
        <v>0</v>
      </c>
      <c r="E19" s="136" t="e">
        <f t="shared" si="0"/>
        <v>#DIV/0!</v>
      </c>
    </row>
    <row r="20" spans="1:5" ht="32.25" customHeight="1">
      <c r="A20" s="19" t="s">
        <v>139</v>
      </c>
      <c r="B20" s="21" t="s">
        <v>140</v>
      </c>
      <c r="C20" s="120">
        <v>0</v>
      </c>
      <c r="D20" s="120">
        <v>0</v>
      </c>
      <c r="E20" s="136"/>
    </row>
    <row r="21" spans="1:5" ht="15.75">
      <c r="A21" s="17" t="s">
        <v>52</v>
      </c>
      <c r="B21" s="22" t="s">
        <v>35</v>
      </c>
      <c r="C21" s="124">
        <f>SUM(C22:C29)</f>
        <v>7159.88</v>
      </c>
      <c r="D21" s="124">
        <f>SUM(D22:D29)</f>
        <v>1250.721</v>
      </c>
      <c r="E21" s="136">
        <f t="shared" si="0"/>
        <v>17.46846315860042</v>
      </c>
    </row>
    <row r="22" spans="1:5" ht="30.75" customHeight="1">
      <c r="A22" s="19" t="s">
        <v>201</v>
      </c>
      <c r="B22" s="23" t="s">
        <v>41</v>
      </c>
      <c r="C22" s="120">
        <v>4747.96</v>
      </c>
      <c r="D22" s="120">
        <v>1187.225</v>
      </c>
      <c r="E22" s="136">
        <f t="shared" si="0"/>
        <v>25.004949494098515</v>
      </c>
    </row>
    <row r="23" spans="1:5" ht="32.25" customHeight="1">
      <c r="A23" s="19" t="s">
        <v>53</v>
      </c>
      <c r="B23" s="23" t="s">
        <v>42</v>
      </c>
      <c r="C23" s="120">
        <v>0</v>
      </c>
      <c r="D23" s="120">
        <v>0</v>
      </c>
      <c r="E23" s="136"/>
    </row>
    <row r="24" spans="1:5" ht="28.5" customHeight="1">
      <c r="A24" s="19" t="s">
        <v>125</v>
      </c>
      <c r="B24" s="23" t="s">
        <v>127</v>
      </c>
      <c r="C24" s="120">
        <v>0</v>
      </c>
      <c r="D24" s="120">
        <v>0</v>
      </c>
      <c r="E24" s="136" t="e">
        <f t="shared" si="0"/>
        <v>#DIV/0!</v>
      </c>
    </row>
    <row r="25" spans="1:5" ht="32.25" customHeight="1">
      <c r="A25" s="19" t="s">
        <v>126</v>
      </c>
      <c r="B25" s="23" t="s">
        <v>128</v>
      </c>
      <c r="C25" s="120"/>
      <c r="D25" s="120"/>
      <c r="E25" s="136"/>
    </row>
    <row r="26" spans="1:8" ht="31.5">
      <c r="A26" s="19" t="s">
        <v>54</v>
      </c>
      <c r="B26" s="24" t="s">
        <v>37</v>
      </c>
      <c r="C26" s="134"/>
      <c r="D26" s="134"/>
      <c r="E26" s="136" t="e">
        <f t="shared" si="0"/>
        <v>#DIV/0!</v>
      </c>
      <c r="F26" s="26"/>
      <c r="G26" s="12"/>
      <c r="H26" s="12"/>
    </row>
    <row r="27" spans="1:8" ht="31.5">
      <c r="A27" s="19" t="s">
        <v>212</v>
      </c>
      <c r="B27" s="24" t="s">
        <v>211</v>
      </c>
      <c r="C27" s="134">
        <v>2020</v>
      </c>
      <c r="D27" s="134"/>
      <c r="E27" s="136">
        <f t="shared" si="0"/>
        <v>0</v>
      </c>
      <c r="F27" s="26"/>
      <c r="G27" s="12"/>
      <c r="H27" s="12"/>
    </row>
    <row r="28" spans="1:8" ht="47.25">
      <c r="A28" s="19" t="s">
        <v>202</v>
      </c>
      <c r="B28" s="11" t="s">
        <v>38</v>
      </c>
      <c r="C28" s="134">
        <v>126.42</v>
      </c>
      <c r="D28" s="134">
        <v>31.605</v>
      </c>
      <c r="E28" s="136">
        <f t="shared" si="0"/>
        <v>25</v>
      </c>
      <c r="F28" s="26"/>
      <c r="G28" s="12"/>
      <c r="H28" s="12"/>
    </row>
    <row r="29" spans="1:8" ht="31.5">
      <c r="A29" s="19" t="s">
        <v>203</v>
      </c>
      <c r="B29" s="11" t="s">
        <v>163</v>
      </c>
      <c r="C29" s="134">
        <v>265.5</v>
      </c>
      <c r="D29" s="134">
        <v>31.891</v>
      </c>
      <c r="E29" s="136">
        <f t="shared" si="0"/>
        <v>12.011676082862524</v>
      </c>
      <c r="F29" s="26"/>
      <c r="G29" s="12"/>
      <c r="H29" s="12"/>
    </row>
    <row r="30" spans="1:5" ht="15.75">
      <c r="A30" s="27"/>
      <c r="B30" s="25" t="s">
        <v>36</v>
      </c>
      <c r="C30" s="125">
        <f>C12+C21</f>
        <v>8250.880000000001</v>
      </c>
      <c r="D30" s="125">
        <f>D12+D21</f>
        <v>1649.873</v>
      </c>
      <c r="E30" s="136">
        <f t="shared" si="0"/>
        <v>19.996327664443065</v>
      </c>
    </row>
    <row r="31" spans="2:4" ht="12.75">
      <c r="B31" s="28"/>
      <c r="C31" s="121"/>
      <c r="D31" s="122"/>
    </row>
    <row r="32" spans="2:4" ht="12.75">
      <c r="B32" s="28"/>
      <c r="C32" s="28"/>
      <c r="D32" s="29"/>
    </row>
    <row r="33" spans="2:4" ht="12.75">
      <c r="B33" s="28"/>
      <c r="C33" s="28"/>
      <c r="D33" s="29"/>
    </row>
    <row r="34" spans="2:4" ht="12.75">
      <c r="B34" s="28"/>
      <c r="C34" s="28"/>
      <c r="D34" s="29"/>
    </row>
    <row r="35" spans="2:4" ht="12.75">
      <c r="B35" s="28"/>
      <c r="C35" s="28"/>
      <c r="D35" s="1"/>
    </row>
    <row r="36" spans="2:4" ht="12.75">
      <c r="B36" s="28"/>
      <c r="C36" s="28"/>
      <c r="D36" s="1"/>
    </row>
    <row r="37" spans="2:4" ht="12.75">
      <c r="B37" s="30"/>
      <c r="C37" s="30"/>
      <c r="D37" s="1"/>
    </row>
    <row r="38" spans="2:4" ht="12.75">
      <c r="B38" s="30"/>
      <c r="C38" s="30"/>
      <c r="D38" s="1"/>
    </row>
    <row r="39" spans="2:4" ht="12.75">
      <c r="B39" s="30"/>
      <c r="C39" s="30"/>
      <c r="D39" s="1"/>
    </row>
    <row r="40" spans="2:4" ht="12.75">
      <c r="B40" s="30"/>
      <c r="C40" s="30"/>
      <c r="D40" s="1"/>
    </row>
    <row r="41" spans="2:4" ht="12.75">
      <c r="B41" s="30"/>
      <c r="C41" s="30"/>
      <c r="D41" s="1"/>
    </row>
    <row r="42" spans="2:4" ht="12.75">
      <c r="B42" s="30"/>
      <c r="C42" s="30"/>
      <c r="D42" s="1"/>
    </row>
    <row r="43" spans="2:4" ht="12.75">
      <c r="B43" s="30"/>
      <c r="C43" s="30"/>
      <c r="D43" s="1"/>
    </row>
    <row r="44" spans="2:4" ht="12.75">
      <c r="B44" s="30"/>
      <c r="C44" s="30"/>
      <c r="D44" s="1"/>
    </row>
    <row r="45" spans="2:4" ht="12.75">
      <c r="B45" s="30"/>
      <c r="C45" s="30"/>
      <c r="D45" s="1"/>
    </row>
    <row r="46" spans="2:4" ht="12.75">
      <c r="B46" s="30"/>
      <c r="C46" s="30"/>
      <c r="D46" s="1"/>
    </row>
    <row r="47" spans="2:4" ht="12.75">
      <c r="B47" s="30"/>
      <c r="C47" s="30"/>
      <c r="D47" s="1"/>
    </row>
    <row r="48" spans="2:4" ht="12.75">
      <c r="B48" s="30"/>
      <c r="C48" s="30"/>
      <c r="D48" s="1"/>
    </row>
    <row r="49" spans="2:4" ht="12.75">
      <c r="B49" s="30"/>
      <c r="C49" s="30"/>
      <c r="D49" s="1"/>
    </row>
    <row r="50" spans="2:4" ht="12.75">
      <c r="B50" s="30"/>
      <c r="C50" s="30"/>
      <c r="D50" s="1"/>
    </row>
    <row r="51" spans="2:4" ht="12.75">
      <c r="B51" s="30"/>
      <c r="C51" s="30"/>
      <c r="D51" s="1"/>
    </row>
    <row r="52" spans="2:4" ht="12.75">
      <c r="B52" s="30"/>
      <c r="C52" s="30"/>
      <c r="D52" s="1"/>
    </row>
    <row r="53" spans="2:3" ht="12.75">
      <c r="B53" s="30"/>
      <c r="C53" s="30"/>
    </row>
    <row r="54" spans="2:3" ht="12.75">
      <c r="B54" s="30"/>
      <c r="C54" s="30"/>
    </row>
    <row r="55" spans="2:3" ht="12.75">
      <c r="B55" s="30"/>
      <c r="C55" s="30"/>
    </row>
    <row r="56" spans="2:3" ht="12.75">
      <c r="B56" s="30"/>
      <c r="C56" s="30"/>
    </row>
    <row r="57" spans="2:3" ht="12.75">
      <c r="B57" s="30"/>
      <c r="C57" s="30"/>
    </row>
    <row r="58" spans="2:3" ht="12.75">
      <c r="B58" s="30"/>
      <c r="C58" s="30"/>
    </row>
    <row r="59" spans="2:3" ht="12.75">
      <c r="B59" s="30"/>
      <c r="C59" s="30"/>
    </row>
    <row r="60" spans="2:3" ht="12.75">
      <c r="B60" s="30"/>
      <c r="C60" s="30"/>
    </row>
    <row r="61" spans="2:3" ht="12.75">
      <c r="B61" s="30"/>
      <c r="C61" s="30"/>
    </row>
    <row r="62" spans="2:3" ht="12.75">
      <c r="B62" s="30"/>
      <c r="C62" s="30"/>
    </row>
    <row r="63" spans="2:3" ht="12.75">
      <c r="B63" s="30"/>
      <c r="C63" s="30"/>
    </row>
    <row r="64" spans="2:3" ht="12.75">
      <c r="B64" s="30"/>
      <c r="C64" s="30"/>
    </row>
    <row r="65" spans="2:3" ht="12.75">
      <c r="B65" s="30"/>
      <c r="C65" s="30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9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2.75"/>
  <cols>
    <col min="1" max="1" width="49.625" style="63" customWidth="1"/>
    <col min="2" max="2" width="4.875" style="63" customWidth="1"/>
    <col min="3" max="3" width="4.375" style="64" customWidth="1"/>
    <col min="4" max="4" width="3.875" style="64" customWidth="1"/>
    <col min="5" max="5" width="12.875" style="64" customWidth="1"/>
    <col min="6" max="6" width="5.00390625" style="64" customWidth="1"/>
    <col min="7" max="7" width="9.125" style="63" customWidth="1"/>
    <col min="8" max="8" width="8.25390625" style="0" customWidth="1"/>
    <col min="9" max="9" width="9.25390625" style="0" customWidth="1"/>
  </cols>
  <sheetData>
    <row r="1" spans="5:7" ht="15.75">
      <c r="E1" s="13"/>
      <c r="F1" s="13"/>
      <c r="G1" s="32" t="s">
        <v>85</v>
      </c>
    </row>
    <row r="2" spans="5:7" ht="15.75">
      <c r="E2" s="13"/>
      <c r="F2" s="13"/>
      <c r="G2" s="49" t="s">
        <v>219</v>
      </c>
    </row>
    <row r="3" spans="5:7" ht="15.75">
      <c r="E3" s="13"/>
      <c r="F3" s="13"/>
      <c r="G3" s="49" t="s">
        <v>187</v>
      </c>
    </row>
    <row r="4" spans="1:7" ht="15">
      <c r="A4" s="65"/>
      <c r="B4" s="65"/>
      <c r="E4" s="2"/>
      <c r="F4" s="2"/>
      <c r="G4" s="49" t="s">
        <v>204</v>
      </c>
    </row>
    <row r="5" spans="2:4" ht="15">
      <c r="B5" s="88"/>
      <c r="D5" s="63"/>
    </row>
    <row r="6" spans="2:7" ht="15">
      <c r="B6" s="89"/>
      <c r="D6" s="63"/>
      <c r="G6" s="66"/>
    </row>
    <row r="7" spans="1:4" ht="15">
      <c r="A7" s="67"/>
      <c r="B7" s="88" t="s">
        <v>98</v>
      </c>
      <c r="D7" s="63"/>
    </row>
    <row r="8" spans="1:2" ht="15">
      <c r="A8" s="67"/>
      <c r="B8" s="67" t="s">
        <v>189</v>
      </c>
    </row>
    <row r="9" spans="1:5" ht="15">
      <c r="A9" s="67"/>
      <c r="B9" s="67" t="s">
        <v>24</v>
      </c>
      <c r="D9" s="68"/>
      <c r="E9" s="68"/>
    </row>
    <row r="10" spans="1:5" ht="15.75">
      <c r="A10" s="67"/>
      <c r="B10" s="44" t="s">
        <v>208</v>
      </c>
      <c r="D10" s="68"/>
      <c r="E10" s="68"/>
    </row>
    <row r="11" spans="1:7" ht="15">
      <c r="A11" s="69"/>
      <c r="B11" s="69"/>
      <c r="G11" s="69" t="s">
        <v>49</v>
      </c>
    </row>
    <row r="12" spans="1:9" ht="15">
      <c r="A12" s="46" t="s">
        <v>2</v>
      </c>
      <c r="B12" s="80" t="s">
        <v>81</v>
      </c>
      <c r="C12" s="81" t="s">
        <v>7</v>
      </c>
      <c r="D12" s="80" t="s">
        <v>8</v>
      </c>
      <c r="E12" s="82" t="s">
        <v>9</v>
      </c>
      <c r="F12" s="80" t="s">
        <v>10</v>
      </c>
      <c r="G12" s="198" t="s">
        <v>111</v>
      </c>
      <c r="H12" s="198" t="s">
        <v>113</v>
      </c>
      <c r="I12" s="198" t="s">
        <v>113</v>
      </c>
    </row>
    <row r="13" spans="1:9" ht="15">
      <c r="A13" s="47"/>
      <c r="B13" s="83"/>
      <c r="C13" s="84"/>
      <c r="D13" s="83"/>
      <c r="E13" s="84"/>
      <c r="F13" s="85"/>
      <c r="G13" s="199"/>
      <c r="H13" s="199"/>
      <c r="I13" s="199"/>
    </row>
    <row r="14" spans="1:9" ht="33" customHeight="1">
      <c r="A14" s="91" t="s">
        <v>190</v>
      </c>
      <c r="B14" s="70">
        <v>301</v>
      </c>
      <c r="C14" s="71"/>
      <c r="D14" s="72"/>
      <c r="E14" s="71"/>
      <c r="F14" s="71"/>
      <c r="G14" s="72"/>
      <c r="H14" s="72"/>
      <c r="I14" s="72"/>
    </row>
    <row r="15" spans="1:9" s="3" customFormat="1" ht="15">
      <c r="A15" s="162" t="s">
        <v>56</v>
      </c>
      <c r="B15" s="162">
        <v>301</v>
      </c>
      <c r="C15" s="163" t="s">
        <v>11</v>
      </c>
      <c r="D15" s="164"/>
      <c r="E15" s="163"/>
      <c r="F15" s="163"/>
      <c r="G15" s="165">
        <f>G16+G20+G27+G26</f>
        <v>1154.3419999999999</v>
      </c>
      <c r="H15" s="165">
        <f>H16+H20+H27+H26</f>
        <v>245.916</v>
      </c>
      <c r="I15" s="166">
        <f>H15/G15*100</f>
        <v>21.303565147937096</v>
      </c>
    </row>
    <row r="16" spans="1:9" s="3" customFormat="1" ht="45">
      <c r="A16" s="51" t="s">
        <v>57</v>
      </c>
      <c r="B16" s="51">
        <v>301</v>
      </c>
      <c r="C16" s="71" t="s">
        <v>11</v>
      </c>
      <c r="D16" s="71" t="s">
        <v>12</v>
      </c>
      <c r="E16" s="71"/>
      <c r="F16" s="71"/>
      <c r="G16" s="149">
        <f aca="true" t="shared" si="0" ref="G16:H18">G17</f>
        <v>517.6</v>
      </c>
      <c r="H16" s="149">
        <f t="shared" si="0"/>
        <v>123.738</v>
      </c>
      <c r="I16" s="123">
        <f aca="true" t="shared" si="1" ref="I16:I83">H16/G16*100</f>
        <v>23.90610510046368</v>
      </c>
    </row>
    <row r="17" spans="1:9" s="3" customFormat="1" ht="30">
      <c r="A17" s="51" t="s">
        <v>58</v>
      </c>
      <c r="B17" s="51">
        <v>301</v>
      </c>
      <c r="C17" s="71" t="s">
        <v>11</v>
      </c>
      <c r="D17" s="71" t="s">
        <v>12</v>
      </c>
      <c r="E17" s="71" t="s">
        <v>143</v>
      </c>
      <c r="F17" s="73"/>
      <c r="G17" s="149">
        <f t="shared" si="0"/>
        <v>517.6</v>
      </c>
      <c r="H17" s="149">
        <f t="shared" si="0"/>
        <v>123.738</v>
      </c>
      <c r="I17" s="123">
        <f t="shared" si="1"/>
        <v>23.90610510046368</v>
      </c>
    </row>
    <row r="18" spans="1:9" s="3" customFormat="1" ht="27.75" customHeight="1">
      <c r="A18" s="51" t="s">
        <v>59</v>
      </c>
      <c r="B18" s="51">
        <v>301</v>
      </c>
      <c r="C18" s="71" t="s">
        <v>11</v>
      </c>
      <c r="D18" s="71" t="s">
        <v>12</v>
      </c>
      <c r="E18" s="71" t="s">
        <v>144</v>
      </c>
      <c r="F18" s="73"/>
      <c r="G18" s="149">
        <f t="shared" si="0"/>
        <v>517.6</v>
      </c>
      <c r="H18" s="149">
        <f t="shared" si="0"/>
        <v>123.738</v>
      </c>
      <c r="I18" s="123">
        <f t="shared" si="1"/>
        <v>23.90610510046368</v>
      </c>
    </row>
    <row r="19" spans="1:9" s="3" customFormat="1" ht="75">
      <c r="A19" s="58" t="s">
        <v>88</v>
      </c>
      <c r="B19" s="51">
        <v>301</v>
      </c>
      <c r="C19" s="71" t="s">
        <v>11</v>
      </c>
      <c r="D19" s="71" t="s">
        <v>12</v>
      </c>
      <c r="E19" s="71" t="s">
        <v>144</v>
      </c>
      <c r="F19" s="73" t="s">
        <v>89</v>
      </c>
      <c r="G19" s="140">
        <v>517.6</v>
      </c>
      <c r="H19" s="140">
        <v>123.738</v>
      </c>
      <c r="I19" s="123">
        <f t="shared" si="1"/>
        <v>23.90610510046368</v>
      </c>
    </row>
    <row r="20" spans="1:9" s="3" customFormat="1" ht="55.5" customHeight="1">
      <c r="A20" s="51" t="s">
        <v>60</v>
      </c>
      <c r="B20" s="51">
        <v>301</v>
      </c>
      <c r="C20" s="71" t="s">
        <v>11</v>
      </c>
      <c r="D20" s="71" t="s">
        <v>14</v>
      </c>
      <c r="E20" s="71"/>
      <c r="F20" s="71"/>
      <c r="G20" s="141">
        <f>G21</f>
        <v>517.3820000000001</v>
      </c>
      <c r="H20" s="141">
        <f>H21</f>
        <v>92.38199999999999</v>
      </c>
      <c r="I20" s="123">
        <f t="shared" si="1"/>
        <v>17.855665639701414</v>
      </c>
    </row>
    <row r="21" spans="1:9" s="3" customFormat="1" ht="30">
      <c r="A21" s="51" t="s">
        <v>58</v>
      </c>
      <c r="B21" s="51">
        <v>301</v>
      </c>
      <c r="C21" s="71" t="s">
        <v>11</v>
      </c>
      <c r="D21" s="71" t="s">
        <v>14</v>
      </c>
      <c r="E21" s="71" t="s">
        <v>143</v>
      </c>
      <c r="F21" s="73"/>
      <c r="G21" s="141">
        <f>G22</f>
        <v>517.3820000000001</v>
      </c>
      <c r="H21" s="141">
        <f>H22</f>
        <v>92.38199999999999</v>
      </c>
      <c r="I21" s="123">
        <f t="shared" si="1"/>
        <v>17.855665639701414</v>
      </c>
    </row>
    <row r="22" spans="1:9" s="3" customFormat="1" ht="15">
      <c r="A22" s="51" t="s">
        <v>59</v>
      </c>
      <c r="B22" s="51">
        <v>301</v>
      </c>
      <c r="C22" s="71" t="s">
        <v>11</v>
      </c>
      <c r="D22" s="71" t="s">
        <v>14</v>
      </c>
      <c r="E22" s="71" t="s">
        <v>145</v>
      </c>
      <c r="F22" s="73"/>
      <c r="G22" s="141">
        <f>SUM(G23:G25)</f>
        <v>517.3820000000001</v>
      </c>
      <c r="H22" s="141">
        <f>SUM(H23:H25)</f>
        <v>92.38199999999999</v>
      </c>
      <c r="I22" s="123">
        <f t="shared" si="1"/>
        <v>17.855665639701414</v>
      </c>
    </row>
    <row r="23" spans="1:9" s="3" customFormat="1" ht="75">
      <c r="A23" s="58" t="s">
        <v>88</v>
      </c>
      <c r="B23" s="51">
        <v>301</v>
      </c>
      <c r="C23" s="71" t="s">
        <v>11</v>
      </c>
      <c r="D23" s="71" t="s">
        <v>14</v>
      </c>
      <c r="E23" s="71" t="s">
        <v>145</v>
      </c>
      <c r="F23" s="73" t="s">
        <v>89</v>
      </c>
      <c r="G23" s="144">
        <v>371.8</v>
      </c>
      <c r="H23" s="144">
        <v>83.053</v>
      </c>
      <c r="I23" s="123">
        <f t="shared" si="1"/>
        <v>22.338084991931144</v>
      </c>
    </row>
    <row r="24" spans="1:9" s="3" customFormat="1" ht="30">
      <c r="A24" s="51" t="s">
        <v>90</v>
      </c>
      <c r="B24" s="51">
        <v>301</v>
      </c>
      <c r="C24" s="71" t="s">
        <v>11</v>
      </c>
      <c r="D24" s="71" t="s">
        <v>14</v>
      </c>
      <c r="E24" s="71" t="s">
        <v>145</v>
      </c>
      <c r="F24" s="73" t="s">
        <v>91</v>
      </c>
      <c r="G24" s="144">
        <v>140.3</v>
      </c>
      <c r="H24" s="144">
        <v>6.047</v>
      </c>
      <c r="I24" s="123">
        <f t="shared" si="1"/>
        <v>4.3100498930862425</v>
      </c>
    </row>
    <row r="25" spans="1:9" s="3" customFormat="1" ht="15.75">
      <c r="A25" s="51" t="s">
        <v>92</v>
      </c>
      <c r="B25" s="51">
        <v>301</v>
      </c>
      <c r="C25" s="71" t="s">
        <v>11</v>
      </c>
      <c r="D25" s="71" t="s">
        <v>14</v>
      </c>
      <c r="E25" s="71" t="s">
        <v>145</v>
      </c>
      <c r="F25" s="73" t="s">
        <v>93</v>
      </c>
      <c r="G25" s="144">
        <v>5.282</v>
      </c>
      <c r="H25" s="144">
        <v>3.282</v>
      </c>
      <c r="I25" s="123">
        <f t="shared" si="1"/>
        <v>62.135554714123444</v>
      </c>
    </row>
    <row r="26" spans="1:9" s="3" customFormat="1" ht="15.75">
      <c r="A26" s="51" t="s">
        <v>141</v>
      </c>
      <c r="B26" s="51">
        <v>301</v>
      </c>
      <c r="C26" s="71" t="s">
        <v>11</v>
      </c>
      <c r="D26" s="71" t="s">
        <v>142</v>
      </c>
      <c r="E26" s="71" t="s">
        <v>194</v>
      </c>
      <c r="F26" s="73" t="s">
        <v>93</v>
      </c>
      <c r="G26" s="144"/>
      <c r="H26" s="144"/>
      <c r="I26" s="123"/>
    </row>
    <row r="27" spans="1:9" s="3" customFormat="1" ht="15">
      <c r="A27" s="56" t="s">
        <v>62</v>
      </c>
      <c r="B27" s="51">
        <v>301</v>
      </c>
      <c r="C27" s="71" t="s">
        <v>11</v>
      </c>
      <c r="D27" s="71" t="s">
        <v>48</v>
      </c>
      <c r="E27" s="71"/>
      <c r="F27" s="73"/>
      <c r="G27" s="149">
        <f>G28+G30+G34</f>
        <v>119.36</v>
      </c>
      <c r="H27" s="149">
        <f>H28+H30+H34</f>
        <v>29.796</v>
      </c>
      <c r="I27" s="123">
        <f t="shared" si="1"/>
        <v>24.96313672922252</v>
      </c>
    </row>
    <row r="28" spans="1:9" s="3" customFormat="1" ht="30">
      <c r="A28" s="57" t="s">
        <v>55</v>
      </c>
      <c r="B28" s="51">
        <v>301</v>
      </c>
      <c r="C28" s="71" t="s">
        <v>11</v>
      </c>
      <c r="D28" s="71" t="s">
        <v>48</v>
      </c>
      <c r="E28" s="71" t="s">
        <v>146</v>
      </c>
      <c r="F28" s="73"/>
      <c r="G28" s="149">
        <f>G29</f>
        <v>0</v>
      </c>
      <c r="H28" s="149">
        <f>H29</f>
        <v>0</v>
      </c>
      <c r="I28" s="123" t="e">
        <f t="shared" si="1"/>
        <v>#DIV/0!</v>
      </c>
    </row>
    <row r="29" spans="1:9" s="3" customFormat="1" ht="15">
      <c r="A29" s="51" t="s">
        <v>92</v>
      </c>
      <c r="B29" s="51">
        <v>301</v>
      </c>
      <c r="C29" s="71" t="s">
        <v>11</v>
      </c>
      <c r="D29" s="71" t="s">
        <v>48</v>
      </c>
      <c r="E29" s="71" t="s">
        <v>146</v>
      </c>
      <c r="F29" s="73" t="s">
        <v>93</v>
      </c>
      <c r="G29" s="140">
        <v>0</v>
      </c>
      <c r="H29" s="140">
        <v>0</v>
      </c>
      <c r="I29" s="123" t="e">
        <f t="shared" si="1"/>
        <v>#DIV/0!</v>
      </c>
    </row>
    <row r="30" spans="1:9" s="3" customFormat="1" ht="30">
      <c r="A30" s="51" t="s">
        <v>68</v>
      </c>
      <c r="B30" s="51">
        <v>301</v>
      </c>
      <c r="C30" s="71" t="s">
        <v>11</v>
      </c>
      <c r="D30" s="71" t="s">
        <v>48</v>
      </c>
      <c r="E30" s="71" t="s">
        <v>147</v>
      </c>
      <c r="F30" s="73"/>
      <c r="G30" s="149">
        <f>SUM(G31:G33)</f>
        <v>119.36</v>
      </c>
      <c r="H30" s="149">
        <f>SUM(H31:H33)</f>
        <v>29.796</v>
      </c>
      <c r="I30" s="123">
        <f t="shared" si="1"/>
        <v>24.96313672922252</v>
      </c>
    </row>
    <row r="31" spans="1:9" s="3" customFormat="1" ht="75">
      <c r="A31" s="58" t="s">
        <v>88</v>
      </c>
      <c r="B31" s="51">
        <v>301</v>
      </c>
      <c r="C31" s="71" t="s">
        <v>11</v>
      </c>
      <c r="D31" s="71" t="s">
        <v>48</v>
      </c>
      <c r="E31" s="71" t="s">
        <v>147</v>
      </c>
      <c r="F31" s="73" t="s">
        <v>89</v>
      </c>
      <c r="G31" s="144">
        <v>0</v>
      </c>
      <c r="H31" s="144">
        <v>0</v>
      </c>
      <c r="I31" s="123" t="e">
        <f t="shared" si="1"/>
        <v>#DIV/0!</v>
      </c>
    </row>
    <row r="32" spans="1:9" s="3" customFormat="1" ht="30">
      <c r="A32" s="51" t="s">
        <v>90</v>
      </c>
      <c r="B32" s="51">
        <v>301</v>
      </c>
      <c r="C32" s="71" t="s">
        <v>11</v>
      </c>
      <c r="D32" s="71" t="s">
        <v>48</v>
      </c>
      <c r="E32" s="71" t="s">
        <v>147</v>
      </c>
      <c r="F32" s="73" t="s">
        <v>91</v>
      </c>
      <c r="G32" s="144">
        <v>119.36</v>
      </c>
      <c r="H32" s="144">
        <v>29.796</v>
      </c>
      <c r="I32" s="123">
        <f t="shared" si="1"/>
        <v>24.96313672922252</v>
      </c>
    </row>
    <row r="33" spans="1:9" s="3" customFormat="1" ht="15">
      <c r="A33" s="51" t="s">
        <v>92</v>
      </c>
      <c r="B33" s="51">
        <v>301</v>
      </c>
      <c r="C33" s="71" t="s">
        <v>11</v>
      </c>
      <c r="D33" s="71" t="s">
        <v>48</v>
      </c>
      <c r="E33" s="71" t="s">
        <v>168</v>
      </c>
      <c r="F33" s="73" t="s">
        <v>93</v>
      </c>
      <c r="G33" s="140"/>
      <c r="H33" s="140"/>
      <c r="I33" s="123" t="e">
        <f t="shared" si="1"/>
        <v>#DIV/0!</v>
      </c>
    </row>
    <row r="34" spans="1:9" s="3" customFormat="1" ht="15.75">
      <c r="A34" s="92" t="s">
        <v>6</v>
      </c>
      <c r="B34" s="109">
        <v>301</v>
      </c>
      <c r="C34" s="52" t="s">
        <v>11</v>
      </c>
      <c r="D34" s="52" t="s">
        <v>48</v>
      </c>
      <c r="E34" s="52" t="s">
        <v>148</v>
      </c>
      <c r="F34" s="52"/>
      <c r="G34" s="150">
        <f>SUM(G35)</f>
        <v>0</v>
      </c>
      <c r="H34" s="150">
        <f>SUM(H35)</f>
        <v>0</v>
      </c>
      <c r="I34" s="123" t="e">
        <f t="shared" si="1"/>
        <v>#DIV/0!</v>
      </c>
    </row>
    <row r="35" spans="1:9" s="3" customFormat="1" ht="30">
      <c r="A35" s="109" t="s">
        <v>90</v>
      </c>
      <c r="B35" s="109">
        <v>301</v>
      </c>
      <c r="C35" s="52" t="s">
        <v>11</v>
      </c>
      <c r="D35" s="52" t="s">
        <v>48</v>
      </c>
      <c r="E35" s="52" t="s">
        <v>148</v>
      </c>
      <c r="F35" s="52" t="s">
        <v>91</v>
      </c>
      <c r="G35" s="151"/>
      <c r="H35" s="151"/>
      <c r="I35" s="123" t="e">
        <f t="shared" si="1"/>
        <v>#DIV/0!</v>
      </c>
    </row>
    <row r="36" spans="1:9" s="3" customFormat="1" ht="15">
      <c r="A36" s="167" t="s">
        <v>64</v>
      </c>
      <c r="B36" s="167">
        <v>301</v>
      </c>
      <c r="C36" s="168" t="s">
        <v>12</v>
      </c>
      <c r="D36" s="169"/>
      <c r="E36" s="170"/>
      <c r="F36" s="169"/>
      <c r="G36" s="165">
        <f aca="true" t="shared" si="2" ref="G36:H38">G37</f>
        <v>126.42</v>
      </c>
      <c r="H36" s="165">
        <f t="shared" si="2"/>
        <v>31.604</v>
      </c>
      <c r="I36" s="166">
        <f t="shared" si="1"/>
        <v>24.99920898591995</v>
      </c>
    </row>
    <row r="37" spans="1:9" s="4" customFormat="1" ht="15">
      <c r="A37" s="109" t="s">
        <v>65</v>
      </c>
      <c r="B37" s="109">
        <v>301</v>
      </c>
      <c r="C37" s="111" t="s">
        <v>12</v>
      </c>
      <c r="D37" s="112" t="s">
        <v>15</v>
      </c>
      <c r="E37" s="113"/>
      <c r="F37" s="112"/>
      <c r="G37" s="149">
        <f t="shared" si="2"/>
        <v>126.42</v>
      </c>
      <c r="H37" s="149">
        <f t="shared" si="2"/>
        <v>31.604</v>
      </c>
      <c r="I37" s="123">
        <f t="shared" si="1"/>
        <v>24.99920898591995</v>
      </c>
    </row>
    <row r="38" spans="1:9" s="4" customFormat="1" ht="15.75">
      <c r="A38" s="109" t="s">
        <v>105</v>
      </c>
      <c r="B38" s="109">
        <v>301</v>
      </c>
      <c r="C38" s="111" t="s">
        <v>12</v>
      </c>
      <c r="D38" s="112" t="s">
        <v>15</v>
      </c>
      <c r="E38" s="116" t="s">
        <v>153</v>
      </c>
      <c r="F38" s="112"/>
      <c r="G38" s="149">
        <f t="shared" si="2"/>
        <v>126.42</v>
      </c>
      <c r="H38" s="149">
        <f t="shared" si="2"/>
        <v>31.604</v>
      </c>
      <c r="I38" s="123">
        <f t="shared" si="1"/>
        <v>24.99920898591995</v>
      </c>
    </row>
    <row r="39" spans="1:9" s="45" customFormat="1" ht="45">
      <c r="A39" s="109" t="s">
        <v>66</v>
      </c>
      <c r="B39" s="109">
        <v>301</v>
      </c>
      <c r="C39" s="114" t="s">
        <v>12</v>
      </c>
      <c r="D39" s="115" t="s">
        <v>15</v>
      </c>
      <c r="E39" s="116" t="s">
        <v>149</v>
      </c>
      <c r="F39" s="116"/>
      <c r="G39" s="149">
        <f>G40+G41</f>
        <v>126.42</v>
      </c>
      <c r="H39" s="149">
        <f>H40+H41</f>
        <v>31.604</v>
      </c>
      <c r="I39" s="123">
        <f t="shared" si="1"/>
        <v>24.99920898591995</v>
      </c>
    </row>
    <row r="40" spans="1:9" s="45" customFormat="1" ht="75">
      <c r="A40" s="58" t="s">
        <v>88</v>
      </c>
      <c r="B40" s="51">
        <v>301</v>
      </c>
      <c r="C40" s="59" t="s">
        <v>12</v>
      </c>
      <c r="D40" s="60" t="s">
        <v>15</v>
      </c>
      <c r="E40" s="61" t="s">
        <v>149</v>
      </c>
      <c r="F40" s="61" t="s">
        <v>89</v>
      </c>
      <c r="G40" s="140">
        <v>115.72</v>
      </c>
      <c r="H40" s="140">
        <v>28.904</v>
      </c>
      <c r="I40" s="123">
        <f t="shared" si="1"/>
        <v>24.97753197372969</v>
      </c>
    </row>
    <row r="41" spans="1:9" s="45" customFormat="1" ht="30">
      <c r="A41" s="51" t="s">
        <v>90</v>
      </c>
      <c r="B41" s="51"/>
      <c r="C41" s="59" t="s">
        <v>12</v>
      </c>
      <c r="D41" s="60" t="s">
        <v>15</v>
      </c>
      <c r="E41" s="61" t="s">
        <v>149</v>
      </c>
      <c r="F41" s="61" t="s">
        <v>91</v>
      </c>
      <c r="G41" s="140">
        <v>10.7</v>
      </c>
      <c r="H41" s="140">
        <v>2.7</v>
      </c>
      <c r="I41" s="123">
        <f t="shared" si="1"/>
        <v>25.233644859813086</v>
      </c>
    </row>
    <row r="42" spans="1:9" s="45" customFormat="1" ht="15.75">
      <c r="A42" s="51" t="s">
        <v>164</v>
      </c>
      <c r="B42" s="51">
        <v>301</v>
      </c>
      <c r="C42" s="137" t="s">
        <v>14</v>
      </c>
      <c r="D42" s="138" t="s">
        <v>131</v>
      </c>
      <c r="E42" s="139" t="s">
        <v>165</v>
      </c>
      <c r="F42" s="139" t="s">
        <v>91</v>
      </c>
      <c r="G42" s="140"/>
      <c r="H42" s="140"/>
      <c r="I42" s="141" t="e">
        <f t="shared" si="1"/>
        <v>#DIV/0!</v>
      </c>
    </row>
    <row r="43" spans="1:9" s="45" customFormat="1" ht="15">
      <c r="A43" s="162" t="s">
        <v>67</v>
      </c>
      <c r="B43" s="162">
        <v>301</v>
      </c>
      <c r="C43" s="171" t="s">
        <v>17</v>
      </c>
      <c r="D43" s="172"/>
      <c r="E43" s="172"/>
      <c r="F43" s="173"/>
      <c r="G43" s="165">
        <f>G45+G44</f>
        <v>2163.717</v>
      </c>
      <c r="H43" s="165">
        <f>H45+H44</f>
        <v>137</v>
      </c>
      <c r="I43" s="166">
        <f t="shared" si="1"/>
        <v>6.331696797686573</v>
      </c>
    </row>
    <row r="44" spans="1:9" s="45" customFormat="1" ht="15">
      <c r="A44" s="51" t="s">
        <v>133</v>
      </c>
      <c r="B44" s="51">
        <v>301</v>
      </c>
      <c r="C44" s="75" t="s">
        <v>17</v>
      </c>
      <c r="D44" s="76" t="s">
        <v>12</v>
      </c>
      <c r="E44" s="76" t="s">
        <v>150</v>
      </c>
      <c r="F44" s="77" t="s">
        <v>91</v>
      </c>
      <c r="G44" s="140">
        <v>0</v>
      </c>
      <c r="H44" s="140">
        <v>0</v>
      </c>
      <c r="I44" s="123" t="e">
        <f t="shared" si="1"/>
        <v>#DIV/0!</v>
      </c>
    </row>
    <row r="45" spans="1:9" ht="15">
      <c r="A45" s="93" t="s">
        <v>75</v>
      </c>
      <c r="B45" s="51">
        <v>301</v>
      </c>
      <c r="C45" s="76" t="s">
        <v>17</v>
      </c>
      <c r="D45" s="76" t="s">
        <v>15</v>
      </c>
      <c r="E45" s="76"/>
      <c r="F45" s="71"/>
      <c r="G45" s="149">
        <f>G46</f>
        <v>2163.717</v>
      </c>
      <c r="H45" s="149">
        <f>H46</f>
        <v>137</v>
      </c>
      <c r="I45" s="123">
        <f t="shared" si="1"/>
        <v>6.331696797686573</v>
      </c>
    </row>
    <row r="46" spans="1:9" ht="15">
      <c r="A46" s="93" t="s">
        <v>75</v>
      </c>
      <c r="B46" s="51">
        <v>301</v>
      </c>
      <c r="C46" s="76" t="s">
        <v>17</v>
      </c>
      <c r="D46" s="76" t="s">
        <v>15</v>
      </c>
      <c r="E46" s="76"/>
      <c r="F46" s="71"/>
      <c r="G46" s="149">
        <f>G47+G53+G55+G57+G49+G50</f>
        <v>2163.717</v>
      </c>
      <c r="H46" s="149">
        <f>H47+H53+H55+H57+H49+H50</f>
        <v>137</v>
      </c>
      <c r="I46" s="123">
        <f t="shared" si="1"/>
        <v>6.331696797686573</v>
      </c>
    </row>
    <row r="47" spans="1:9" ht="15">
      <c r="A47" s="93" t="s">
        <v>76</v>
      </c>
      <c r="B47" s="51">
        <v>301</v>
      </c>
      <c r="C47" s="71" t="s">
        <v>17</v>
      </c>
      <c r="D47" s="71" t="s">
        <v>15</v>
      </c>
      <c r="E47" s="71" t="s">
        <v>157</v>
      </c>
      <c r="F47" s="71"/>
      <c r="G47" s="150">
        <f>G48</f>
        <v>137</v>
      </c>
      <c r="H47" s="150">
        <f>H48</f>
        <v>137</v>
      </c>
      <c r="I47" s="123">
        <f t="shared" si="1"/>
        <v>100</v>
      </c>
    </row>
    <row r="48" spans="1:9" ht="30">
      <c r="A48" s="51" t="s">
        <v>90</v>
      </c>
      <c r="B48" s="51">
        <v>301</v>
      </c>
      <c r="C48" s="71" t="s">
        <v>17</v>
      </c>
      <c r="D48" s="71" t="s">
        <v>15</v>
      </c>
      <c r="E48" s="71" t="s">
        <v>157</v>
      </c>
      <c r="F48" s="71" t="s">
        <v>91</v>
      </c>
      <c r="G48" s="151">
        <v>137</v>
      </c>
      <c r="H48" s="151">
        <v>137</v>
      </c>
      <c r="I48" s="123">
        <f t="shared" si="1"/>
        <v>100</v>
      </c>
    </row>
    <row r="49" spans="1:9" ht="15">
      <c r="A49" s="51" t="s">
        <v>216</v>
      </c>
      <c r="B49" s="51">
        <v>301</v>
      </c>
      <c r="C49" s="71" t="s">
        <v>17</v>
      </c>
      <c r="D49" s="71" t="s">
        <v>15</v>
      </c>
      <c r="E49" s="71" t="s">
        <v>214</v>
      </c>
      <c r="F49" s="71" t="s">
        <v>91</v>
      </c>
      <c r="G49" s="151">
        <v>2000</v>
      </c>
      <c r="H49" s="151"/>
      <c r="I49" s="123">
        <f t="shared" si="1"/>
        <v>0</v>
      </c>
    </row>
    <row r="50" spans="1:9" ht="15">
      <c r="A50" s="51" t="s">
        <v>216</v>
      </c>
      <c r="B50" s="51">
        <v>301</v>
      </c>
      <c r="C50" s="71" t="s">
        <v>17</v>
      </c>
      <c r="D50" s="71" t="s">
        <v>15</v>
      </c>
      <c r="E50" s="71" t="s">
        <v>215</v>
      </c>
      <c r="F50" s="71" t="s">
        <v>91</v>
      </c>
      <c r="G50" s="151">
        <v>20</v>
      </c>
      <c r="H50" s="151"/>
      <c r="I50" s="123">
        <f t="shared" si="1"/>
        <v>0</v>
      </c>
    </row>
    <row r="51" spans="1:9" ht="15">
      <c r="A51" s="174" t="s">
        <v>196</v>
      </c>
      <c r="B51" s="162">
        <v>301</v>
      </c>
      <c r="C51" s="163" t="s">
        <v>14</v>
      </c>
      <c r="D51" s="163" t="s">
        <v>162</v>
      </c>
      <c r="E51" s="163" t="s">
        <v>156</v>
      </c>
      <c r="F51" s="163"/>
      <c r="G51" s="175">
        <f>G52</f>
        <v>125.5</v>
      </c>
      <c r="H51" s="175">
        <f>H52</f>
        <v>0</v>
      </c>
      <c r="I51" s="166">
        <f t="shared" si="1"/>
        <v>0</v>
      </c>
    </row>
    <row r="52" spans="1:9" ht="30">
      <c r="A52" s="51" t="s">
        <v>90</v>
      </c>
      <c r="B52" s="51">
        <v>301</v>
      </c>
      <c r="C52" s="71" t="s">
        <v>14</v>
      </c>
      <c r="D52" s="71" t="s">
        <v>162</v>
      </c>
      <c r="E52" s="71" t="s">
        <v>156</v>
      </c>
      <c r="F52" s="71" t="s">
        <v>91</v>
      </c>
      <c r="G52" s="151">
        <v>125.5</v>
      </c>
      <c r="H52" s="151">
        <v>0</v>
      </c>
      <c r="I52" s="123">
        <f t="shared" si="1"/>
        <v>0</v>
      </c>
    </row>
    <row r="53" spans="1:9" ht="15">
      <c r="A53" s="93" t="s">
        <v>77</v>
      </c>
      <c r="B53" s="51">
        <v>301</v>
      </c>
      <c r="C53" s="71" t="s">
        <v>17</v>
      </c>
      <c r="D53" s="71" t="s">
        <v>15</v>
      </c>
      <c r="E53" s="71" t="s">
        <v>155</v>
      </c>
      <c r="F53" s="71"/>
      <c r="G53" s="150">
        <f>G54</f>
        <v>0</v>
      </c>
      <c r="H53" s="150">
        <f>H54</f>
        <v>0</v>
      </c>
      <c r="I53" s="123"/>
    </row>
    <row r="54" spans="1:9" ht="30">
      <c r="A54" s="51" t="s">
        <v>90</v>
      </c>
      <c r="B54" s="51">
        <v>301</v>
      </c>
      <c r="C54" s="71" t="s">
        <v>17</v>
      </c>
      <c r="D54" s="71" t="s">
        <v>15</v>
      </c>
      <c r="E54" s="71" t="s">
        <v>155</v>
      </c>
      <c r="F54" s="71" t="s">
        <v>91</v>
      </c>
      <c r="G54" s="151"/>
      <c r="H54" s="151"/>
      <c r="I54" s="123"/>
    </row>
    <row r="55" spans="1:9" ht="15">
      <c r="A55" s="93" t="s">
        <v>79</v>
      </c>
      <c r="B55" s="51">
        <v>301</v>
      </c>
      <c r="C55" s="71" t="s">
        <v>17</v>
      </c>
      <c r="D55" s="71" t="s">
        <v>15</v>
      </c>
      <c r="E55" s="71" t="s">
        <v>154</v>
      </c>
      <c r="F55" s="71"/>
      <c r="G55" s="150">
        <f>G56</f>
        <v>0</v>
      </c>
      <c r="H55" s="150">
        <f>H56</f>
        <v>0</v>
      </c>
      <c r="I55" s="123" t="e">
        <f t="shared" si="1"/>
        <v>#DIV/0!</v>
      </c>
    </row>
    <row r="56" spans="1:9" ht="30">
      <c r="A56" s="51" t="s">
        <v>90</v>
      </c>
      <c r="B56" s="51">
        <v>301</v>
      </c>
      <c r="C56" s="71" t="s">
        <v>17</v>
      </c>
      <c r="D56" s="71" t="s">
        <v>15</v>
      </c>
      <c r="E56" s="71" t="s">
        <v>154</v>
      </c>
      <c r="F56" s="71" t="s">
        <v>91</v>
      </c>
      <c r="G56" s="151">
        <v>0</v>
      </c>
      <c r="H56" s="151">
        <v>0</v>
      </c>
      <c r="I56" s="123" t="e">
        <f t="shared" si="1"/>
        <v>#DIV/0!</v>
      </c>
    </row>
    <row r="57" spans="1:9" ht="15">
      <c r="A57" s="93" t="s">
        <v>78</v>
      </c>
      <c r="B57" s="51">
        <v>301</v>
      </c>
      <c r="C57" s="71" t="s">
        <v>17</v>
      </c>
      <c r="D57" s="71" t="s">
        <v>15</v>
      </c>
      <c r="E57" s="71" t="s">
        <v>151</v>
      </c>
      <c r="F57" s="71"/>
      <c r="G57" s="150">
        <f>G58</f>
        <v>6.717</v>
      </c>
      <c r="H57" s="150">
        <f>H58</f>
        <v>0</v>
      </c>
      <c r="I57" s="123">
        <f t="shared" si="1"/>
        <v>0</v>
      </c>
    </row>
    <row r="58" spans="1:9" ht="30">
      <c r="A58" s="51" t="s">
        <v>90</v>
      </c>
      <c r="B58" s="51">
        <v>301</v>
      </c>
      <c r="C58" s="71" t="s">
        <v>17</v>
      </c>
      <c r="D58" s="71" t="s">
        <v>15</v>
      </c>
      <c r="E58" s="71" t="s">
        <v>151</v>
      </c>
      <c r="F58" s="71" t="s">
        <v>91</v>
      </c>
      <c r="G58" s="151">
        <v>6.717</v>
      </c>
      <c r="H58" s="151">
        <v>0</v>
      </c>
      <c r="I58" s="123">
        <f t="shared" si="1"/>
        <v>0</v>
      </c>
    </row>
    <row r="59" spans="1:9" ht="15">
      <c r="A59" s="51" t="s">
        <v>107</v>
      </c>
      <c r="B59" s="51">
        <v>301</v>
      </c>
      <c r="C59" s="71" t="s">
        <v>17</v>
      </c>
      <c r="D59" s="71"/>
      <c r="E59" s="71"/>
      <c r="F59" s="71"/>
      <c r="G59" s="150">
        <f>SUM(G60)</f>
        <v>0</v>
      </c>
      <c r="H59" s="150">
        <f>SUM(H60)</f>
        <v>0</v>
      </c>
      <c r="I59" s="123"/>
    </row>
    <row r="60" spans="1:9" ht="30">
      <c r="A60" s="51" t="s">
        <v>90</v>
      </c>
      <c r="B60" s="51">
        <v>301</v>
      </c>
      <c r="C60" s="71" t="s">
        <v>17</v>
      </c>
      <c r="D60" s="71" t="s">
        <v>15</v>
      </c>
      <c r="E60" s="71" t="s">
        <v>158</v>
      </c>
      <c r="F60" s="71" t="s">
        <v>159</v>
      </c>
      <c r="G60" s="151"/>
      <c r="H60" s="151"/>
      <c r="I60" s="123"/>
    </row>
    <row r="61" spans="1:9" ht="15">
      <c r="A61" s="162" t="s">
        <v>69</v>
      </c>
      <c r="B61" s="162">
        <v>301</v>
      </c>
      <c r="C61" s="171" t="s">
        <v>13</v>
      </c>
      <c r="D61" s="171"/>
      <c r="E61" s="172"/>
      <c r="F61" s="171"/>
      <c r="G61" s="165">
        <f>G62</f>
        <v>4680.9</v>
      </c>
      <c r="H61" s="165">
        <f>H62</f>
        <v>1048.2369999999999</v>
      </c>
      <c r="I61" s="166">
        <f t="shared" si="1"/>
        <v>22.393919972654828</v>
      </c>
    </row>
    <row r="62" spans="1:9" ht="15">
      <c r="A62" s="51" t="s">
        <v>70</v>
      </c>
      <c r="B62" s="51">
        <v>301</v>
      </c>
      <c r="C62" s="75" t="s">
        <v>13</v>
      </c>
      <c r="D62" s="75" t="s">
        <v>11</v>
      </c>
      <c r="E62" s="76"/>
      <c r="F62" s="75"/>
      <c r="G62" s="152">
        <f>G63+G66</f>
        <v>4680.9</v>
      </c>
      <c r="H62" s="152">
        <f>H63+H66</f>
        <v>1048.2369999999999</v>
      </c>
      <c r="I62" s="123">
        <f t="shared" si="1"/>
        <v>22.393919972654828</v>
      </c>
    </row>
    <row r="63" spans="1:9" ht="30">
      <c r="A63" s="51" t="s">
        <v>63</v>
      </c>
      <c r="B63" s="51">
        <v>301</v>
      </c>
      <c r="C63" s="75" t="s">
        <v>13</v>
      </c>
      <c r="D63" s="75" t="s">
        <v>11</v>
      </c>
      <c r="E63" s="76" t="s">
        <v>195</v>
      </c>
      <c r="F63" s="75"/>
      <c r="G63" s="152">
        <f>G64</f>
        <v>3905.836</v>
      </c>
      <c r="H63" s="152">
        <f>H64</f>
        <v>841.954</v>
      </c>
      <c r="I63" s="123">
        <f t="shared" si="1"/>
        <v>21.556307023643594</v>
      </c>
    </row>
    <row r="64" spans="1:9" ht="30">
      <c r="A64" s="51" t="s">
        <v>68</v>
      </c>
      <c r="B64" s="51">
        <v>301</v>
      </c>
      <c r="C64" s="75" t="s">
        <v>13</v>
      </c>
      <c r="D64" s="75" t="s">
        <v>11</v>
      </c>
      <c r="E64" s="76" t="s">
        <v>195</v>
      </c>
      <c r="F64" s="75"/>
      <c r="G64" s="149">
        <f>G65</f>
        <v>3905.836</v>
      </c>
      <c r="H64" s="149">
        <f>H65</f>
        <v>841.954</v>
      </c>
      <c r="I64" s="123">
        <f t="shared" si="1"/>
        <v>21.556307023643594</v>
      </c>
    </row>
    <row r="65" spans="1:9" ht="45">
      <c r="A65" s="62" t="s">
        <v>94</v>
      </c>
      <c r="B65" s="51">
        <v>301</v>
      </c>
      <c r="C65" s="75" t="s">
        <v>13</v>
      </c>
      <c r="D65" s="75" t="s">
        <v>11</v>
      </c>
      <c r="E65" s="76" t="s">
        <v>195</v>
      </c>
      <c r="F65" s="75" t="s">
        <v>95</v>
      </c>
      <c r="G65" s="140">
        <v>3905.836</v>
      </c>
      <c r="H65" s="140">
        <v>841.954</v>
      </c>
      <c r="I65" s="123">
        <f t="shared" si="1"/>
        <v>21.556307023643594</v>
      </c>
    </row>
    <row r="66" spans="1:9" ht="15">
      <c r="A66" s="51" t="s">
        <v>71</v>
      </c>
      <c r="B66" s="51">
        <v>301</v>
      </c>
      <c r="C66" s="75" t="s">
        <v>13</v>
      </c>
      <c r="D66" s="75" t="s">
        <v>11</v>
      </c>
      <c r="E66" s="76" t="s">
        <v>152</v>
      </c>
      <c r="F66" s="75"/>
      <c r="G66" s="152">
        <f>G67</f>
        <v>775.064</v>
      </c>
      <c r="H66" s="152">
        <f>H67</f>
        <v>206.283</v>
      </c>
      <c r="I66" s="123">
        <f t="shared" si="1"/>
        <v>26.61496340947328</v>
      </c>
    </row>
    <row r="67" spans="1:9" ht="30">
      <c r="A67" s="51" t="s">
        <v>68</v>
      </c>
      <c r="B67" s="51">
        <v>301</v>
      </c>
      <c r="C67" s="75" t="s">
        <v>13</v>
      </c>
      <c r="D67" s="75" t="s">
        <v>11</v>
      </c>
      <c r="E67" s="76" t="s">
        <v>152</v>
      </c>
      <c r="F67" s="75"/>
      <c r="G67" s="149">
        <f>G68</f>
        <v>775.064</v>
      </c>
      <c r="H67" s="149">
        <f>H68</f>
        <v>206.283</v>
      </c>
      <c r="I67" s="123">
        <f t="shared" si="1"/>
        <v>26.61496340947328</v>
      </c>
    </row>
    <row r="68" spans="1:9" ht="45">
      <c r="A68" s="62" t="s">
        <v>94</v>
      </c>
      <c r="B68" s="51">
        <v>301</v>
      </c>
      <c r="C68" s="75" t="s">
        <v>13</v>
      </c>
      <c r="D68" s="75" t="s">
        <v>11</v>
      </c>
      <c r="E68" s="76" t="s">
        <v>152</v>
      </c>
      <c r="F68" s="75" t="s">
        <v>95</v>
      </c>
      <c r="G68" s="140">
        <v>775.064</v>
      </c>
      <c r="H68" s="140">
        <v>206.283</v>
      </c>
      <c r="I68" s="123">
        <f t="shared" si="1"/>
        <v>26.61496340947328</v>
      </c>
    </row>
    <row r="69" spans="1:9" s="186" customFormat="1" ht="15">
      <c r="A69" s="162" t="s">
        <v>99</v>
      </c>
      <c r="B69" s="162"/>
      <c r="C69" s="171" t="s">
        <v>198</v>
      </c>
      <c r="D69" s="171"/>
      <c r="E69" s="172"/>
      <c r="F69" s="171"/>
      <c r="G69" s="185">
        <f>G70</f>
        <v>0</v>
      </c>
      <c r="H69" s="185">
        <f>H70</f>
        <v>0</v>
      </c>
      <c r="I69" s="166" t="e">
        <f t="shared" si="1"/>
        <v>#DIV/0!</v>
      </c>
    </row>
    <row r="70" spans="1:9" s="186" customFormat="1" ht="15">
      <c r="A70" s="51" t="s">
        <v>100</v>
      </c>
      <c r="B70" s="187">
        <v>301</v>
      </c>
      <c r="C70" s="188" t="s">
        <v>198</v>
      </c>
      <c r="D70" s="188" t="s">
        <v>12</v>
      </c>
      <c r="E70" s="189"/>
      <c r="F70" s="188"/>
      <c r="G70" s="140">
        <f>G71</f>
        <v>0</v>
      </c>
      <c r="H70" s="140">
        <f>H71</f>
        <v>0</v>
      </c>
      <c r="I70" s="141"/>
    </row>
    <row r="71" spans="1:9" s="186" customFormat="1" ht="30">
      <c r="A71" s="107" t="s">
        <v>200</v>
      </c>
      <c r="B71" s="187">
        <v>301</v>
      </c>
      <c r="C71" s="188" t="s">
        <v>198</v>
      </c>
      <c r="D71" s="188" t="s">
        <v>12</v>
      </c>
      <c r="E71" s="189" t="s">
        <v>197</v>
      </c>
      <c r="F71" s="188" t="s">
        <v>91</v>
      </c>
      <c r="G71" s="140">
        <v>0</v>
      </c>
      <c r="H71" s="140">
        <v>0</v>
      </c>
      <c r="I71" s="141"/>
    </row>
    <row r="72" spans="1:9" ht="15.75">
      <c r="A72" s="51" t="s">
        <v>107</v>
      </c>
      <c r="B72" s="51">
        <v>301</v>
      </c>
      <c r="C72" s="106" t="s">
        <v>108</v>
      </c>
      <c r="D72" s="76"/>
      <c r="E72" s="106"/>
      <c r="F72" s="71"/>
      <c r="G72" s="145">
        <f>G73</f>
        <v>0</v>
      </c>
      <c r="H72" s="145">
        <f>H73</f>
        <v>0</v>
      </c>
      <c r="I72" s="123" t="e">
        <f t="shared" si="1"/>
        <v>#DIV/0!</v>
      </c>
    </row>
    <row r="73" spans="1:9" ht="15.75">
      <c r="A73" s="51" t="s">
        <v>166</v>
      </c>
      <c r="B73" s="51">
        <v>301</v>
      </c>
      <c r="C73" s="74" t="s">
        <v>108</v>
      </c>
      <c r="D73" s="76" t="s">
        <v>15</v>
      </c>
      <c r="E73" s="106"/>
      <c r="F73" s="71"/>
      <c r="G73" s="145">
        <f>G74</f>
        <v>0</v>
      </c>
      <c r="H73" s="145">
        <f>H74</f>
        <v>0</v>
      </c>
      <c r="I73" s="123" t="e">
        <f t="shared" si="1"/>
        <v>#DIV/0!</v>
      </c>
    </row>
    <row r="74" spans="1:9" ht="15.75">
      <c r="A74" s="51" t="s">
        <v>166</v>
      </c>
      <c r="B74" s="51">
        <v>301</v>
      </c>
      <c r="C74" s="74" t="s">
        <v>108</v>
      </c>
      <c r="D74" s="76" t="s">
        <v>15</v>
      </c>
      <c r="E74" s="106" t="s">
        <v>167</v>
      </c>
      <c r="F74" s="75"/>
      <c r="G74" s="145">
        <f>SUM(G75:G76)</f>
        <v>0</v>
      </c>
      <c r="H74" s="145">
        <f>SUM(H75:H76)</f>
        <v>0</v>
      </c>
      <c r="I74" s="123" t="e">
        <f t="shared" si="1"/>
        <v>#DIV/0!</v>
      </c>
    </row>
    <row r="75" spans="1:9" ht="30">
      <c r="A75" s="51" t="s">
        <v>90</v>
      </c>
      <c r="B75" s="51">
        <v>301</v>
      </c>
      <c r="C75" s="74" t="s">
        <v>108</v>
      </c>
      <c r="D75" s="76" t="s">
        <v>15</v>
      </c>
      <c r="E75" s="106" t="s">
        <v>167</v>
      </c>
      <c r="F75" s="75" t="s">
        <v>91</v>
      </c>
      <c r="G75" s="134"/>
      <c r="H75" s="134"/>
      <c r="I75" s="123" t="e">
        <f t="shared" si="1"/>
        <v>#DIV/0!</v>
      </c>
    </row>
    <row r="76" spans="1:9" ht="15.75">
      <c r="A76" s="51" t="s">
        <v>92</v>
      </c>
      <c r="B76" s="51">
        <v>301</v>
      </c>
      <c r="C76" s="74" t="s">
        <v>108</v>
      </c>
      <c r="D76" s="76" t="s">
        <v>15</v>
      </c>
      <c r="E76" s="106" t="s">
        <v>167</v>
      </c>
      <c r="F76" s="71" t="s">
        <v>93</v>
      </c>
      <c r="G76" s="134"/>
      <c r="H76" s="134"/>
      <c r="I76" s="123" t="e">
        <f t="shared" si="1"/>
        <v>#DIV/0!</v>
      </c>
    </row>
    <row r="77" spans="1:9" ht="30">
      <c r="A77" s="62" t="s">
        <v>72</v>
      </c>
      <c r="B77" s="51">
        <v>301</v>
      </c>
      <c r="C77" s="74" t="s">
        <v>73</v>
      </c>
      <c r="D77" s="76"/>
      <c r="E77" s="106"/>
      <c r="F77" s="71"/>
      <c r="G77" s="126">
        <f aca="true" t="shared" si="3" ref="G77:H79">G78</f>
        <v>0</v>
      </c>
      <c r="H77" s="126">
        <f t="shared" si="3"/>
        <v>0</v>
      </c>
      <c r="I77" s="123" t="e">
        <f t="shared" si="1"/>
        <v>#DIV/0!</v>
      </c>
    </row>
    <row r="78" spans="1:9" ht="30">
      <c r="A78" s="62" t="s">
        <v>80</v>
      </c>
      <c r="B78" s="51">
        <v>301</v>
      </c>
      <c r="C78" s="74" t="s">
        <v>73</v>
      </c>
      <c r="D78" s="76" t="s">
        <v>15</v>
      </c>
      <c r="E78" s="106"/>
      <c r="F78" s="71"/>
      <c r="G78" s="126">
        <f t="shared" si="3"/>
        <v>0</v>
      </c>
      <c r="H78" s="126">
        <f t="shared" si="3"/>
        <v>0</v>
      </c>
      <c r="I78" s="123" t="e">
        <f t="shared" si="1"/>
        <v>#DIV/0!</v>
      </c>
    </row>
    <row r="79" spans="1:9" ht="30">
      <c r="A79" s="62" t="s">
        <v>82</v>
      </c>
      <c r="B79" s="51">
        <v>301</v>
      </c>
      <c r="C79" s="74" t="s">
        <v>73</v>
      </c>
      <c r="D79" s="76" t="s">
        <v>15</v>
      </c>
      <c r="E79" s="106" t="s">
        <v>61</v>
      </c>
      <c r="F79" s="71"/>
      <c r="G79" s="126">
        <f t="shared" si="3"/>
        <v>0</v>
      </c>
      <c r="H79" s="126">
        <f t="shared" si="3"/>
        <v>0</v>
      </c>
      <c r="I79" s="123" t="e">
        <f t="shared" si="1"/>
        <v>#DIV/0!</v>
      </c>
    </row>
    <row r="80" spans="1:9" ht="30">
      <c r="A80" s="62" t="s">
        <v>83</v>
      </c>
      <c r="B80" s="51">
        <v>301</v>
      </c>
      <c r="C80" s="74" t="s">
        <v>73</v>
      </c>
      <c r="D80" s="76" t="s">
        <v>15</v>
      </c>
      <c r="E80" s="106" t="s">
        <v>74</v>
      </c>
      <c r="F80" s="71" t="s">
        <v>96</v>
      </c>
      <c r="G80" s="134"/>
      <c r="H80" s="134"/>
      <c r="I80" s="123" t="e">
        <f t="shared" si="1"/>
        <v>#DIV/0!</v>
      </c>
    </row>
    <row r="81" spans="1:9" ht="15">
      <c r="A81" s="51" t="s">
        <v>84</v>
      </c>
      <c r="B81" s="51">
        <v>301</v>
      </c>
      <c r="C81" s="86">
        <v>99</v>
      </c>
      <c r="D81" s="87"/>
      <c r="E81" s="87"/>
      <c r="F81" s="87"/>
      <c r="G81" s="135">
        <f aca="true" t="shared" si="4" ref="G81:H83">G82</f>
        <v>0</v>
      </c>
      <c r="H81" s="135">
        <f t="shared" si="4"/>
        <v>0</v>
      </c>
      <c r="I81" s="123" t="e">
        <f t="shared" si="1"/>
        <v>#DIV/0!</v>
      </c>
    </row>
    <row r="82" spans="1:9" ht="15">
      <c r="A82" s="51" t="s">
        <v>84</v>
      </c>
      <c r="B82" s="51">
        <v>301</v>
      </c>
      <c r="C82" s="86">
        <v>99</v>
      </c>
      <c r="D82" s="87">
        <v>99</v>
      </c>
      <c r="E82" s="87"/>
      <c r="F82" s="87"/>
      <c r="G82" s="135">
        <f t="shared" si="4"/>
        <v>0</v>
      </c>
      <c r="H82" s="135">
        <f t="shared" si="4"/>
        <v>0</v>
      </c>
      <c r="I82" s="123" t="e">
        <f t="shared" si="1"/>
        <v>#DIV/0!</v>
      </c>
    </row>
    <row r="83" spans="1:9" ht="15">
      <c r="A83" s="51" t="s">
        <v>84</v>
      </c>
      <c r="B83" s="51">
        <v>301</v>
      </c>
      <c r="C83" s="86">
        <v>99</v>
      </c>
      <c r="D83" s="87">
        <v>99</v>
      </c>
      <c r="E83" s="87">
        <v>9990000</v>
      </c>
      <c r="F83" s="87"/>
      <c r="G83" s="135">
        <f t="shared" si="4"/>
        <v>0</v>
      </c>
      <c r="H83" s="135">
        <v>0</v>
      </c>
      <c r="I83" s="123" t="e">
        <f t="shared" si="1"/>
        <v>#DIV/0!</v>
      </c>
    </row>
    <row r="84" spans="1:9" ht="15">
      <c r="A84" s="51" t="s">
        <v>84</v>
      </c>
      <c r="B84" s="51">
        <v>301</v>
      </c>
      <c r="C84" s="86">
        <v>99</v>
      </c>
      <c r="D84" s="87">
        <v>99</v>
      </c>
      <c r="E84" s="87">
        <v>9990000</v>
      </c>
      <c r="F84" s="87">
        <v>999</v>
      </c>
      <c r="G84" s="135"/>
      <c r="H84" s="135"/>
      <c r="I84" s="123" t="e">
        <f>H84/G84*100</f>
        <v>#DIV/0!</v>
      </c>
    </row>
    <row r="85" spans="1:9" ht="15">
      <c r="A85" s="70" t="s">
        <v>16</v>
      </c>
      <c r="B85" s="70"/>
      <c r="C85" s="71"/>
      <c r="D85" s="71"/>
      <c r="E85" s="71"/>
      <c r="F85" s="71"/>
      <c r="G85" s="127">
        <f>G15+G36+G43+G61+G72+G81+G77+G59+G42++G51+G69</f>
        <v>8250.879</v>
      </c>
      <c r="H85" s="127">
        <f>H15+H36+H43+H61+H72+H81+H77+H59+H42++H51+H69</f>
        <v>1462.7569999999998</v>
      </c>
      <c r="I85" s="123">
        <f>H85/G85*100</f>
        <v>17.728498987804812</v>
      </c>
    </row>
    <row r="86" spans="3:8" ht="15">
      <c r="C86" s="78"/>
      <c r="D86" s="78"/>
      <c r="E86" s="78"/>
      <c r="F86" s="78"/>
      <c r="G86" s="79"/>
      <c r="H86" s="142"/>
    </row>
    <row r="87" spans="3:7" ht="15">
      <c r="C87" s="78"/>
      <c r="D87" s="78"/>
      <c r="E87" s="78"/>
      <c r="F87" s="78"/>
      <c r="G87" s="79"/>
    </row>
    <row r="88" spans="3:7" ht="15">
      <c r="C88" s="78"/>
      <c r="D88" s="78"/>
      <c r="E88" s="78"/>
      <c r="F88" s="78"/>
      <c r="G88" s="79"/>
    </row>
    <row r="89" spans="3:7" ht="15">
      <c r="C89" s="78"/>
      <c r="D89" s="78"/>
      <c r="E89" s="78"/>
      <c r="F89" s="78"/>
      <c r="G89" s="79"/>
    </row>
    <row r="90" spans="3:7" ht="15">
      <c r="C90" s="78"/>
      <c r="D90" s="78"/>
      <c r="E90" s="78"/>
      <c r="F90" s="78"/>
      <c r="G90" s="79"/>
    </row>
    <row r="91" spans="3:7" ht="15">
      <c r="C91" s="78"/>
      <c r="D91" s="78"/>
      <c r="E91" s="78"/>
      <c r="F91" s="78"/>
      <c r="G91" s="79"/>
    </row>
    <row r="92" spans="3:7" ht="15">
      <c r="C92" s="78"/>
      <c r="D92" s="78"/>
      <c r="E92" s="78"/>
      <c r="F92" s="78"/>
      <c r="G92" s="79"/>
    </row>
    <row r="93" spans="3:7" ht="15">
      <c r="C93" s="78"/>
      <c r="D93" s="78"/>
      <c r="E93" s="78"/>
      <c r="F93" s="78"/>
      <c r="G93" s="79"/>
    </row>
    <row r="94" spans="3:7" ht="15">
      <c r="C94" s="78"/>
      <c r="D94" s="78"/>
      <c r="E94" s="78"/>
      <c r="F94" s="78"/>
      <c r="G94" s="79"/>
    </row>
    <row r="95" spans="3:7" ht="15">
      <c r="C95" s="78"/>
      <c r="D95" s="78"/>
      <c r="E95" s="78"/>
      <c r="F95" s="78"/>
      <c r="G95" s="79"/>
    </row>
    <row r="96" spans="3:7" ht="15">
      <c r="C96" s="78"/>
      <c r="D96" s="78"/>
      <c r="E96" s="78"/>
      <c r="F96" s="78"/>
      <c r="G96" s="79"/>
    </row>
    <row r="97" spans="3:7" ht="15">
      <c r="C97" s="78"/>
      <c r="D97" s="78"/>
      <c r="E97" s="78"/>
      <c r="F97" s="78"/>
      <c r="G97" s="79"/>
    </row>
    <row r="98" spans="3:7" ht="15">
      <c r="C98" s="78"/>
      <c r="D98" s="78"/>
      <c r="E98" s="78"/>
      <c r="F98" s="78"/>
      <c r="G98" s="79"/>
    </row>
    <row r="99" spans="3:7" ht="15">
      <c r="C99" s="78"/>
      <c r="D99" s="78"/>
      <c r="E99" s="78"/>
      <c r="F99" s="78"/>
      <c r="G99" s="79"/>
    </row>
    <row r="100" spans="3:7" ht="15">
      <c r="C100" s="78"/>
      <c r="D100" s="78"/>
      <c r="E100" s="78"/>
      <c r="F100" s="78"/>
      <c r="G100" s="79"/>
    </row>
    <row r="101" spans="3:7" ht="15">
      <c r="C101" s="78"/>
      <c r="D101" s="78"/>
      <c r="E101" s="78"/>
      <c r="F101" s="78"/>
      <c r="G101" s="79"/>
    </row>
    <row r="102" spans="3:7" ht="15">
      <c r="C102" s="78"/>
      <c r="D102" s="78"/>
      <c r="E102" s="78"/>
      <c r="F102" s="78"/>
      <c r="G102" s="79"/>
    </row>
    <row r="103" spans="3:7" ht="15">
      <c r="C103" s="78"/>
      <c r="D103" s="78"/>
      <c r="E103" s="78"/>
      <c r="F103" s="78"/>
      <c r="G103" s="79"/>
    </row>
    <row r="104" spans="3:7" ht="15">
      <c r="C104" s="78"/>
      <c r="D104" s="78"/>
      <c r="E104" s="78"/>
      <c r="F104" s="78"/>
      <c r="G104" s="79"/>
    </row>
    <row r="105" spans="3:7" ht="15">
      <c r="C105" s="78"/>
      <c r="D105" s="78"/>
      <c r="E105" s="78"/>
      <c r="F105" s="78"/>
      <c r="G105" s="79"/>
    </row>
    <row r="106" spans="3:7" ht="15">
      <c r="C106" s="78"/>
      <c r="D106" s="78"/>
      <c r="E106" s="78"/>
      <c r="F106" s="78"/>
      <c r="G106" s="79"/>
    </row>
    <row r="107" spans="3:7" ht="15">
      <c r="C107" s="78"/>
      <c r="D107" s="78"/>
      <c r="E107" s="78"/>
      <c r="F107" s="78"/>
      <c r="G107" s="79"/>
    </row>
    <row r="108" spans="3:7" ht="15">
      <c r="C108" s="78"/>
      <c r="D108" s="78"/>
      <c r="E108" s="78"/>
      <c r="F108" s="78"/>
      <c r="G108" s="79"/>
    </row>
    <row r="109" spans="3:7" ht="15">
      <c r="C109" s="78"/>
      <c r="D109" s="78"/>
      <c r="E109" s="78"/>
      <c r="F109" s="78"/>
      <c r="G109" s="79"/>
    </row>
    <row r="110" spans="3:7" ht="15">
      <c r="C110" s="78"/>
      <c r="D110" s="78"/>
      <c r="E110" s="78"/>
      <c r="F110" s="78"/>
      <c r="G110" s="79"/>
    </row>
    <row r="111" spans="3:7" ht="15">
      <c r="C111" s="78"/>
      <c r="D111" s="78"/>
      <c r="E111" s="78"/>
      <c r="F111" s="78"/>
      <c r="G111" s="79"/>
    </row>
    <row r="112" spans="3:7" ht="15">
      <c r="C112" s="78"/>
      <c r="D112" s="78"/>
      <c r="E112" s="78"/>
      <c r="F112" s="78"/>
      <c r="G112" s="79"/>
    </row>
    <row r="113" spans="3:7" ht="15">
      <c r="C113" s="78"/>
      <c r="D113" s="78"/>
      <c r="E113" s="78"/>
      <c r="F113" s="78"/>
      <c r="G113" s="79"/>
    </row>
    <row r="114" spans="3:7" ht="15">
      <c r="C114" s="78"/>
      <c r="D114" s="78"/>
      <c r="E114" s="78"/>
      <c r="F114" s="78"/>
      <c r="G114" s="79"/>
    </row>
    <row r="115" spans="3:7" ht="15">
      <c r="C115" s="78"/>
      <c r="D115" s="78"/>
      <c r="E115" s="78"/>
      <c r="F115" s="78"/>
      <c r="G115" s="79"/>
    </row>
    <row r="116" spans="3:7" ht="15">
      <c r="C116" s="78"/>
      <c r="D116" s="78"/>
      <c r="E116" s="78"/>
      <c r="F116" s="78"/>
      <c r="G116" s="79"/>
    </row>
    <row r="117" spans="3:7" ht="15">
      <c r="C117" s="78"/>
      <c r="D117" s="78"/>
      <c r="E117" s="78"/>
      <c r="F117" s="78"/>
      <c r="G117" s="79"/>
    </row>
    <row r="118" spans="3:7" ht="15">
      <c r="C118" s="78"/>
      <c r="D118" s="78"/>
      <c r="E118" s="78"/>
      <c r="F118" s="78"/>
      <c r="G118" s="79"/>
    </row>
    <row r="119" spans="3:7" ht="15">
      <c r="C119" s="78"/>
      <c r="D119" s="78"/>
      <c r="E119" s="78"/>
      <c r="F119" s="78"/>
      <c r="G119" s="79"/>
    </row>
    <row r="120" spans="3:7" ht="15">
      <c r="C120" s="78"/>
      <c r="D120" s="78"/>
      <c r="E120" s="78"/>
      <c r="F120" s="78"/>
      <c r="G120" s="79"/>
    </row>
    <row r="121" spans="3:7" ht="15">
      <c r="C121" s="78"/>
      <c r="D121" s="78"/>
      <c r="E121" s="78"/>
      <c r="F121" s="78"/>
      <c r="G121" s="79"/>
    </row>
    <row r="122" spans="3:7" ht="15">
      <c r="C122" s="78"/>
      <c r="D122" s="78"/>
      <c r="E122" s="78"/>
      <c r="F122" s="78"/>
      <c r="G122" s="79"/>
    </row>
    <row r="123" spans="3:7" ht="15">
      <c r="C123" s="78"/>
      <c r="D123" s="78"/>
      <c r="E123" s="78"/>
      <c r="F123" s="78"/>
      <c r="G123" s="79"/>
    </row>
    <row r="124" spans="3:7" ht="15">
      <c r="C124" s="78"/>
      <c r="D124" s="78"/>
      <c r="E124" s="78"/>
      <c r="F124" s="78"/>
      <c r="G124" s="79"/>
    </row>
    <row r="125" spans="3:7" ht="15">
      <c r="C125" s="78"/>
      <c r="D125" s="78"/>
      <c r="E125" s="78"/>
      <c r="F125" s="78"/>
      <c r="G125" s="79"/>
    </row>
    <row r="126" spans="3:7" ht="15">
      <c r="C126" s="78"/>
      <c r="D126" s="78"/>
      <c r="E126" s="78"/>
      <c r="F126" s="78"/>
      <c r="G126" s="79"/>
    </row>
    <row r="127" spans="3:7" ht="15">
      <c r="C127" s="78"/>
      <c r="D127" s="78"/>
      <c r="E127" s="78"/>
      <c r="F127" s="78"/>
      <c r="G127" s="79"/>
    </row>
    <row r="128" spans="3:7" ht="15">
      <c r="C128" s="78"/>
      <c r="D128" s="78"/>
      <c r="E128" s="78"/>
      <c r="F128" s="78"/>
      <c r="G128" s="79"/>
    </row>
    <row r="129" spans="3:7" ht="15">
      <c r="C129" s="78"/>
      <c r="D129" s="78"/>
      <c r="E129" s="78"/>
      <c r="F129" s="78"/>
      <c r="G129" s="79"/>
    </row>
    <row r="130" spans="3:7" ht="15">
      <c r="C130" s="78"/>
      <c r="D130" s="78"/>
      <c r="E130" s="78"/>
      <c r="F130" s="78"/>
      <c r="G130" s="79"/>
    </row>
    <row r="131" spans="3:7" ht="15">
      <c r="C131" s="78"/>
      <c r="D131" s="78"/>
      <c r="E131" s="78"/>
      <c r="F131" s="78"/>
      <c r="G131" s="79"/>
    </row>
    <row r="132" spans="3:7" ht="15">
      <c r="C132" s="78"/>
      <c r="D132" s="78"/>
      <c r="E132" s="78"/>
      <c r="F132" s="78"/>
      <c r="G132" s="79"/>
    </row>
    <row r="133" spans="3:7" ht="15">
      <c r="C133" s="78"/>
      <c r="D133" s="78"/>
      <c r="E133" s="78"/>
      <c r="F133" s="78"/>
      <c r="G133" s="79"/>
    </row>
    <row r="134" spans="3:7" ht="15">
      <c r="C134" s="78"/>
      <c r="D134" s="78"/>
      <c r="E134" s="78"/>
      <c r="F134" s="78"/>
      <c r="G134" s="79"/>
    </row>
    <row r="135" spans="3:7" ht="15">
      <c r="C135" s="78"/>
      <c r="D135" s="78"/>
      <c r="E135" s="78"/>
      <c r="F135" s="78"/>
      <c r="G135" s="79"/>
    </row>
    <row r="136" spans="3:7" ht="15">
      <c r="C136" s="78"/>
      <c r="D136" s="78"/>
      <c r="E136" s="78"/>
      <c r="F136" s="78"/>
      <c r="G136" s="79"/>
    </row>
    <row r="137" spans="3:7" ht="15">
      <c r="C137" s="78"/>
      <c r="D137" s="78"/>
      <c r="E137" s="78"/>
      <c r="F137" s="78"/>
      <c r="G137" s="79"/>
    </row>
    <row r="138" spans="3:7" ht="15">
      <c r="C138" s="78"/>
      <c r="D138" s="78"/>
      <c r="E138" s="78"/>
      <c r="F138" s="78"/>
      <c r="G138" s="79"/>
    </row>
    <row r="139" spans="3:7" ht="15">
      <c r="C139" s="78"/>
      <c r="D139" s="78"/>
      <c r="E139" s="78"/>
      <c r="F139" s="78"/>
      <c r="G139" s="79"/>
    </row>
    <row r="140" spans="3:7" ht="15">
      <c r="C140" s="78"/>
      <c r="D140" s="78"/>
      <c r="E140" s="78"/>
      <c r="F140" s="78"/>
      <c r="G140" s="79"/>
    </row>
    <row r="141" spans="3:7" ht="15">
      <c r="C141" s="78"/>
      <c r="D141" s="78"/>
      <c r="E141" s="78"/>
      <c r="F141" s="78"/>
      <c r="G141" s="79"/>
    </row>
    <row r="142" spans="3:7" ht="15">
      <c r="C142" s="78"/>
      <c r="D142" s="78"/>
      <c r="E142" s="78"/>
      <c r="F142" s="78"/>
      <c r="G142" s="79"/>
    </row>
    <row r="143" spans="3:7" ht="15">
      <c r="C143" s="78"/>
      <c r="D143" s="78"/>
      <c r="E143" s="78"/>
      <c r="F143" s="78"/>
      <c r="G143" s="79"/>
    </row>
    <row r="144" spans="3:7" ht="15">
      <c r="C144" s="78"/>
      <c r="D144" s="78"/>
      <c r="E144" s="78"/>
      <c r="F144" s="78"/>
      <c r="G144" s="79"/>
    </row>
    <row r="145" spans="3:7" ht="15">
      <c r="C145" s="78"/>
      <c r="D145" s="78"/>
      <c r="E145" s="78"/>
      <c r="F145" s="78"/>
      <c r="G145" s="79"/>
    </row>
    <row r="146" spans="3:7" ht="15">
      <c r="C146" s="78"/>
      <c r="D146" s="78"/>
      <c r="E146" s="78"/>
      <c r="F146" s="78"/>
      <c r="G146" s="79"/>
    </row>
    <row r="147" spans="3:7" ht="15">
      <c r="C147" s="78"/>
      <c r="D147" s="78"/>
      <c r="E147" s="78"/>
      <c r="F147" s="78"/>
      <c r="G147" s="79"/>
    </row>
    <row r="148" spans="3:7" ht="15">
      <c r="C148" s="78"/>
      <c r="D148" s="78"/>
      <c r="E148" s="78"/>
      <c r="F148" s="78"/>
      <c r="G148" s="79"/>
    </row>
    <row r="149" spans="3:7" ht="15">
      <c r="C149" s="78"/>
      <c r="D149" s="78"/>
      <c r="E149" s="78"/>
      <c r="F149" s="78"/>
      <c r="G149" s="79"/>
    </row>
    <row r="150" spans="3:7" ht="15">
      <c r="C150" s="78"/>
      <c r="D150" s="78"/>
      <c r="E150" s="78"/>
      <c r="F150" s="78"/>
      <c r="G150" s="79"/>
    </row>
    <row r="151" spans="3:7" ht="15">
      <c r="C151" s="78"/>
      <c r="D151" s="78"/>
      <c r="E151" s="78"/>
      <c r="F151" s="78"/>
      <c r="G151" s="79"/>
    </row>
    <row r="152" spans="3:7" ht="15">
      <c r="C152" s="78"/>
      <c r="D152" s="78"/>
      <c r="E152" s="78"/>
      <c r="F152" s="78"/>
      <c r="G152" s="79"/>
    </row>
    <row r="153" spans="3:7" ht="15">
      <c r="C153" s="78"/>
      <c r="D153" s="78"/>
      <c r="E153" s="78"/>
      <c r="F153" s="78"/>
      <c r="G153" s="79"/>
    </row>
    <row r="154" spans="3:7" ht="15">
      <c r="C154" s="78"/>
      <c r="D154" s="78"/>
      <c r="E154" s="78"/>
      <c r="F154" s="78"/>
      <c r="G154" s="79"/>
    </row>
    <row r="155" spans="3:7" ht="15">
      <c r="C155" s="78"/>
      <c r="D155" s="78"/>
      <c r="E155" s="78"/>
      <c r="F155" s="78"/>
      <c r="G155" s="79"/>
    </row>
    <row r="156" spans="3:7" ht="15">
      <c r="C156" s="78"/>
      <c r="D156" s="78"/>
      <c r="E156" s="78"/>
      <c r="F156" s="78"/>
      <c r="G156" s="79"/>
    </row>
    <row r="157" spans="3:7" ht="15">
      <c r="C157" s="78"/>
      <c r="D157" s="78"/>
      <c r="E157" s="78"/>
      <c r="F157" s="78"/>
      <c r="G157" s="79"/>
    </row>
    <row r="158" spans="3:7" ht="15">
      <c r="C158" s="78"/>
      <c r="D158" s="78"/>
      <c r="E158" s="78"/>
      <c r="F158" s="78"/>
      <c r="G158" s="79"/>
    </row>
    <row r="159" spans="3:7" ht="15">
      <c r="C159" s="78"/>
      <c r="D159" s="78"/>
      <c r="E159" s="78"/>
      <c r="F159" s="78"/>
      <c r="G159" s="79"/>
    </row>
    <row r="160" spans="3:7" ht="15">
      <c r="C160" s="78"/>
      <c r="D160" s="78"/>
      <c r="E160" s="78"/>
      <c r="F160" s="78"/>
      <c r="G160" s="79"/>
    </row>
    <row r="161" spans="3:7" ht="15">
      <c r="C161" s="78"/>
      <c r="D161" s="78"/>
      <c r="E161" s="78"/>
      <c r="F161" s="78"/>
      <c r="G161" s="79"/>
    </row>
    <row r="162" spans="3:7" ht="15">
      <c r="C162" s="78"/>
      <c r="D162" s="78"/>
      <c r="E162" s="78"/>
      <c r="F162" s="78"/>
      <c r="G162" s="79"/>
    </row>
    <row r="163" spans="3:7" ht="15">
      <c r="C163" s="78"/>
      <c r="D163" s="78"/>
      <c r="E163" s="78"/>
      <c r="F163" s="78"/>
      <c r="G163" s="79"/>
    </row>
    <row r="164" spans="3:7" ht="15">
      <c r="C164" s="78"/>
      <c r="D164" s="78"/>
      <c r="E164" s="78"/>
      <c r="F164" s="78"/>
      <c r="G164" s="79"/>
    </row>
    <row r="165" spans="3:7" ht="15">
      <c r="C165" s="78"/>
      <c r="D165" s="78"/>
      <c r="E165" s="78"/>
      <c r="F165" s="78"/>
      <c r="G165" s="79"/>
    </row>
    <row r="166" spans="3:7" ht="15">
      <c r="C166" s="78"/>
      <c r="D166" s="78"/>
      <c r="E166" s="78"/>
      <c r="F166" s="78"/>
      <c r="G166" s="79"/>
    </row>
    <row r="167" spans="3:7" ht="15">
      <c r="C167" s="78"/>
      <c r="D167" s="78"/>
      <c r="E167" s="78"/>
      <c r="F167" s="78"/>
      <c r="G167" s="79"/>
    </row>
    <row r="168" spans="3:7" ht="15">
      <c r="C168" s="78"/>
      <c r="D168" s="78"/>
      <c r="E168" s="78"/>
      <c r="F168" s="78"/>
      <c r="G168" s="79"/>
    </row>
    <row r="169" spans="3:7" ht="15">
      <c r="C169" s="78"/>
      <c r="D169" s="78"/>
      <c r="E169" s="78"/>
      <c r="F169" s="78"/>
      <c r="G169" s="79"/>
    </row>
    <row r="170" spans="3:7" ht="15">
      <c r="C170" s="78"/>
      <c r="D170" s="78"/>
      <c r="E170" s="78"/>
      <c r="F170" s="78"/>
      <c r="G170" s="79"/>
    </row>
    <row r="171" spans="3:7" ht="15">
      <c r="C171" s="78"/>
      <c r="D171" s="78"/>
      <c r="E171" s="78"/>
      <c r="F171" s="78"/>
      <c r="G171" s="79"/>
    </row>
    <row r="172" spans="3:7" ht="15">
      <c r="C172" s="78"/>
      <c r="D172" s="78"/>
      <c r="E172" s="78"/>
      <c r="F172" s="78"/>
      <c r="G172" s="79"/>
    </row>
    <row r="173" spans="3:7" ht="15">
      <c r="C173" s="78"/>
      <c r="D173" s="78"/>
      <c r="E173" s="78"/>
      <c r="F173" s="78"/>
      <c r="G173" s="79"/>
    </row>
    <row r="174" spans="3:7" ht="15">
      <c r="C174" s="78"/>
      <c r="D174" s="78"/>
      <c r="E174" s="78"/>
      <c r="F174" s="78"/>
      <c r="G174" s="79"/>
    </row>
    <row r="175" spans="3:7" ht="15">
      <c r="C175" s="78"/>
      <c r="D175" s="78"/>
      <c r="E175" s="78"/>
      <c r="F175" s="78"/>
      <c r="G175" s="79"/>
    </row>
    <row r="176" spans="3:7" ht="15">
      <c r="C176" s="78"/>
      <c r="D176" s="78"/>
      <c r="E176" s="78"/>
      <c r="F176" s="78"/>
      <c r="G176" s="79"/>
    </row>
    <row r="177" spans="3:7" ht="15">
      <c r="C177" s="78"/>
      <c r="D177" s="78"/>
      <c r="E177" s="78"/>
      <c r="F177" s="78"/>
      <c r="G177" s="79"/>
    </row>
    <row r="178" spans="3:7" ht="15">
      <c r="C178" s="78"/>
      <c r="D178" s="78"/>
      <c r="E178" s="78"/>
      <c r="F178" s="78"/>
      <c r="G178" s="79"/>
    </row>
    <row r="179" spans="3:7" ht="15">
      <c r="C179" s="78"/>
      <c r="D179" s="78"/>
      <c r="E179" s="78"/>
      <c r="F179" s="78"/>
      <c r="G179" s="79"/>
    </row>
    <row r="180" spans="3:7" ht="15">
      <c r="C180" s="78"/>
      <c r="D180" s="78"/>
      <c r="E180" s="78"/>
      <c r="F180" s="78"/>
      <c r="G180" s="79"/>
    </row>
    <row r="181" spans="3:7" ht="15">
      <c r="C181" s="78"/>
      <c r="D181" s="78"/>
      <c r="E181" s="78"/>
      <c r="F181" s="78"/>
      <c r="G181" s="79"/>
    </row>
    <row r="182" spans="3:7" ht="15">
      <c r="C182" s="78"/>
      <c r="D182" s="78"/>
      <c r="E182" s="78"/>
      <c r="F182" s="78"/>
      <c r="G182" s="79"/>
    </row>
    <row r="183" spans="3:7" ht="15">
      <c r="C183" s="78"/>
      <c r="D183" s="78"/>
      <c r="E183" s="78"/>
      <c r="F183" s="78"/>
      <c r="G183" s="79"/>
    </row>
    <row r="184" spans="3:7" ht="15">
      <c r="C184" s="78"/>
      <c r="D184" s="78"/>
      <c r="E184" s="78"/>
      <c r="F184" s="78"/>
      <c r="G184" s="79"/>
    </row>
    <row r="185" spans="3:7" ht="15">
      <c r="C185" s="78"/>
      <c r="D185" s="78"/>
      <c r="E185" s="78"/>
      <c r="F185" s="78"/>
      <c r="G185" s="79"/>
    </row>
    <row r="186" spans="3:7" ht="15">
      <c r="C186" s="78"/>
      <c r="D186" s="78"/>
      <c r="E186" s="78"/>
      <c r="F186" s="78"/>
      <c r="G186" s="79"/>
    </row>
    <row r="187" spans="3:7" ht="15">
      <c r="C187" s="78"/>
      <c r="D187" s="78"/>
      <c r="E187" s="78"/>
      <c r="F187" s="78"/>
      <c r="G187" s="79"/>
    </row>
    <row r="188" spans="3:7" ht="15">
      <c r="C188" s="78"/>
      <c r="D188" s="78"/>
      <c r="E188" s="78"/>
      <c r="F188" s="78"/>
      <c r="G188" s="79"/>
    </row>
    <row r="189" spans="3:7" ht="15">
      <c r="C189" s="78"/>
      <c r="D189" s="78"/>
      <c r="E189" s="78"/>
      <c r="F189" s="78"/>
      <c r="G189" s="79"/>
    </row>
    <row r="190" spans="3:7" ht="15">
      <c r="C190" s="78"/>
      <c r="D190" s="78"/>
      <c r="E190" s="78"/>
      <c r="F190" s="78"/>
      <c r="G190" s="79"/>
    </row>
    <row r="191" spans="3:7" ht="15">
      <c r="C191" s="78"/>
      <c r="D191" s="78"/>
      <c r="E191" s="78"/>
      <c r="F191" s="78"/>
      <c r="G191" s="79"/>
    </row>
    <row r="192" spans="3:7" ht="15">
      <c r="C192" s="78"/>
      <c r="D192" s="78"/>
      <c r="E192" s="78"/>
      <c r="F192" s="78"/>
      <c r="G192" s="79"/>
    </row>
    <row r="193" spans="3:7" ht="15">
      <c r="C193" s="78"/>
      <c r="D193" s="78"/>
      <c r="E193" s="78"/>
      <c r="F193" s="78"/>
      <c r="G193" s="79"/>
    </row>
    <row r="194" spans="3:7" ht="15">
      <c r="C194" s="78"/>
      <c r="D194" s="78"/>
      <c r="E194" s="78"/>
      <c r="F194" s="78"/>
      <c r="G194" s="79"/>
    </row>
    <row r="195" spans="3:7" ht="15">
      <c r="C195" s="78"/>
      <c r="D195" s="78"/>
      <c r="E195" s="78"/>
      <c r="F195" s="78"/>
      <c r="G195" s="79"/>
    </row>
    <row r="196" spans="3:7" ht="15">
      <c r="C196" s="78"/>
      <c r="D196" s="78"/>
      <c r="E196" s="78"/>
      <c r="F196" s="78"/>
      <c r="G196" s="79"/>
    </row>
    <row r="197" spans="3:7" ht="15">
      <c r="C197" s="78"/>
      <c r="D197" s="78"/>
      <c r="E197" s="78"/>
      <c r="F197" s="78"/>
      <c r="G197" s="79"/>
    </row>
    <row r="198" spans="3:7" ht="15">
      <c r="C198" s="78"/>
      <c r="D198" s="78"/>
      <c r="E198" s="78"/>
      <c r="F198" s="78"/>
      <c r="G198" s="79"/>
    </row>
    <row r="199" spans="3:7" ht="15">
      <c r="C199" s="78"/>
      <c r="D199" s="78"/>
      <c r="E199" s="78"/>
      <c r="F199" s="78"/>
      <c r="G199" s="79"/>
    </row>
    <row r="200" spans="3:7" ht="15">
      <c r="C200" s="78"/>
      <c r="D200" s="78"/>
      <c r="E200" s="78"/>
      <c r="F200" s="78"/>
      <c r="G200" s="79"/>
    </row>
    <row r="201" spans="3:7" ht="15">
      <c r="C201" s="78"/>
      <c r="D201" s="78"/>
      <c r="E201" s="78"/>
      <c r="F201" s="78"/>
      <c r="G201" s="79"/>
    </row>
    <row r="202" spans="3:7" ht="15">
      <c r="C202" s="78"/>
      <c r="D202" s="78"/>
      <c r="E202" s="78"/>
      <c r="F202" s="78"/>
      <c r="G202" s="79"/>
    </row>
    <row r="203" spans="3:7" ht="15">
      <c r="C203" s="78"/>
      <c r="D203" s="78"/>
      <c r="E203" s="78"/>
      <c r="F203" s="78"/>
      <c r="G203" s="79"/>
    </row>
    <row r="204" spans="3:7" ht="15">
      <c r="C204" s="78"/>
      <c r="D204" s="78"/>
      <c r="E204" s="78"/>
      <c r="F204" s="78"/>
      <c r="G204" s="79"/>
    </row>
    <row r="205" spans="3:7" ht="15">
      <c r="C205" s="78"/>
      <c r="D205" s="78"/>
      <c r="E205" s="78"/>
      <c r="F205" s="78"/>
      <c r="G205" s="79"/>
    </row>
    <row r="206" spans="3:7" ht="15">
      <c r="C206" s="78"/>
      <c r="D206" s="78"/>
      <c r="E206" s="78"/>
      <c r="F206" s="78"/>
      <c r="G206" s="79"/>
    </row>
    <row r="207" spans="3:7" ht="15">
      <c r="C207" s="78"/>
      <c r="D207" s="78"/>
      <c r="E207" s="78"/>
      <c r="F207" s="78"/>
      <c r="G207" s="79"/>
    </row>
    <row r="208" spans="3:7" ht="15">
      <c r="C208" s="78"/>
      <c r="D208" s="78"/>
      <c r="E208" s="78"/>
      <c r="F208" s="78"/>
      <c r="G208" s="79"/>
    </row>
    <row r="209" spans="3:7" ht="15">
      <c r="C209" s="78"/>
      <c r="D209" s="78"/>
      <c r="E209" s="78"/>
      <c r="F209" s="78"/>
      <c r="G209" s="79"/>
    </row>
    <row r="210" spans="3:7" ht="15">
      <c r="C210" s="78"/>
      <c r="D210" s="78"/>
      <c r="E210" s="78"/>
      <c r="F210" s="78"/>
      <c r="G210" s="79"/>
    </row>
    <row r="211" spans="3:7" ht="15">
      <c r="C211" s="78"/>
      <c r="D211" s="78"/>
      <c r="E211" s="78"/>
      <c r="F211" s="78"/>
      <c r="G211" s="79"/>
    </row>
    <row r="212" spans="3:7" ht="15">
      <c r="C212" s="78"/>
      <c r="D212" s="78"/>
      <c r="E212" s="78"/>
      <c r="F212" s="78"/>
      <c r="G212" s="79"/>
    </row>
    <row r="213" spans="3:7" ht="15">
      <c r="C213" s="78"/>
      <c r="D213" s="78"/>
      <c r="E213" s="78"/>
      <c r="F213" s="78"/>
      <c r="G213" s="79"/>
    </row>
    <row r="214" spans="3:7" ht="15">
      <c r="C214" s="78"/>
      <c r="D214" s="78"/>
      <c r="E214" s="78"/>
      <c r="F214" s="78"/>
      <c r="G214" s="79"/>
    </row>
    <row r="215" spans="3:7" ht="15">
      <c r="C215" s="78"/>
      <c r="D215" s="78"/>
      <c r="E215" s="78"/>
      <c r="F215" s="78"/>
      <c r="G215" s="79"/>
    </row>
    <row r="216" spans="3:7" ht="15">
      <c r="C216" s="78"/>
      <c r="D216" s="78"/>
      <c r="E216" s="78"/>
      <c r="F216" s="78"/>
      <c r="G216" s="79"/>
    </row>
    <row r="217" spans="3:7" ht="15">
      <c r="C217" s="78"/>
      <c r="D217" s="78"/>
      <c r="E217" s="78"/>
      <c r="F217" s="78"/>
      <c r="G217" s="79"/>
    </row>
    <row r="218" spans="3:7" ht="15">
      <c r="C218" s="78"/>
      <c r="D218" s="78"/>
      <c r="E218" s="78"/>
      <c r="F218" s="78"/>
      <c r="G218" s="79"/>
    </row>
    <row r="219" spans="3:7" ht="15">
      <c r="C219" s="78"/>
      <c r="D219" s="78"/>
      <c r="E219" s="78"/>
      <c r="F219" s="78"/>
      <c r="G219" s="79"/>
    </row>
    <row r="220" spans="3:7" ht="15">
      <c r="C220" s="78"/>
      <c r="D220" s="78"/>
      <c r="E220" s="78"/>
      <c r="F220" s="78"/>
      <c r="G220" s="79"/>
    </row>
    <row r="221" spans="3:7" ht="15">
      <c r="C221" s="78"/>
      <c r="D221" s="78"/>
      <c r="E221" s="78"/>
      <c r="F221" s="78"/>
      <c r="G221" s="79"/>
    </row>
    <row r="222" spans="3:7" ht="15">
      <c r="C222" s="78"/>
      <c r="D222" s="78"/>
      <c r="E222" s="78"/>
      <c r="F222" s="78"/>
      <c r="G222" s="79"/>
    </row>
    <row r="223" spans="3:7" ht="15">
      <c r="C223" s="78"/>
      <c r="D223" s="78"/>
      <c r="E223" s="78"/>
      <c r="F223" s="78"/>
      <c r="G223" s="79"/>
    </row>
    <row r="224" spans="3:7" ht="15">
      <c r="C224" s="78"/>
      <c r="D224" s="78"/>
      <c r="E224" s="78"/>
      <c r="F224" s="78"/>
      <c r="G224" s="79"/>
    </row>
    <row r="225" spans="3:7" ht="15">
      <c r="C225" s="78"/>
      <c r="D225" s="78"/>
      <c r="E225" s="78"/>
      <c r="F225" s="78"/>
      <c r="G225" s="79"/>
    </row>
    <row r="226" spans="3:7" ht="15">
      <c r="C226" s="78"/>
      <c r="D226" s="78"/>
      <c r="E226" s="78"/>
      <c r="F226" s="78"/>
      <c r="G226" s="79"/>
    </row>
    <row r="227" spans="3:7" ht="15">
      <c r="C227" s="78"/>
      <c r="D227" s="78"/>
      <c r="E227" s="78"/>
      <c r="F227" s="78"/>
      <c r="G227" s="79"/>
    </row>
    <row r="228" spans="3:7" ht="15">
      <c r="C228" s="78"/>
      <c r="D228" s="78"/>
      <c r="E228" s="78"/>
      <c r="F228" s="78"/>
      <c r="G228" s="79"/>
    </row>
    <row r="229" spans="3:7" ht="15">
      <c r="C229" s="78"/>
      <c r="D229" s="78"/>
      <c r="E229" s="78"/>
      <c r="F229" s="78"/>
      <c r="G229" s="79"/>
    </row>
    <row r="230" spans="3:7" ht="15">
      <c r="C230" s="78"/>
      <c r="D230" s="78"/>
      <c r="E230" s="78"/>
      <c r="F230" s="78"/>
      <c r="G230" s="79"/>
    </row>
    <row r="231" spans="3:7" ht="15">
      <c r="C231" s="78"/>
      <c r="D231" s="78"/>
      <c r="E231" s="78"/>
      <c r="F231" s="78"/>
      <c r="G231" s="79"/>
    </row>
    <row r="232" spans="3:7" ht="15">
      <c r="C232" s="78"/>
      <c r="D232" s="78"/>
      <c r="E232" s="78"/>
      <c r="F232" s="78"/>
      <c r="G232" s="79"/>
    </row>
    <row r="233" spans="3:7" ht="15">
      <c r="C233" s="78"/>
      <c r="D233" s="78"/>
      <c r="E233" s="78"/>
      <c r="F233" s="78"/>
      <c r="G233" s="79"/>
    </row>
    <row r="234" spans="3:7" ht="15">
      <c r="C234" s="78"/>
      <c r="D234" s="78"/>
      <c r="E234" s="78"/>
      <c r="F234" s="78"/>
      <c r="G234" s="79"/>
    </row>
    <row r="235" spans="3:7" ht="15">
      <c r="C235" s="78"/>
      <c r="D235" s="78"/>
      <c r="E235" s="78"/>
      <c r="F235" s="78"/>
      <c r="G235" s="79"/>
    </row>
    <row r="236" spans="3:7" ht="15">
      <c r="C236" s="78"/>
      <c r="D236" s="78"/>
      <c r="E236" s="78"/>
      <c r="F236" s="78"/>
      <c r="G236" s="79"/>
    </row>
    <row r="237" spans="3:7" ht="15">
      <c r="C237" s="78"/>
      <c r="D237" s="78"/>
      <c r="E237" s="78"/>
      <c r="F237" s="78"/>
      <c r="G237" s="79"/>
    </row>
    <row r="238" spans="3:7" ht="15">
      <c r="C238" s="78"/>
      <c r="D238" s="78"/>
      <c r="E238" s="78"/>
      <c r="F238" s="78"/>
      <c r="G238" s="79"/>
    </row>
    <row r="239" spans="3:7" ht="15">
      <c r="C239" s="78"/>
      <c r="D239" s="78"/>
      <c r="E239" s="78"/>
      <c r="F239" s="78"/>
      <c r="G239" s="79"/>
    </row>
    <row r="240" spans="3:7" ht="15">
      <c r="C240" s="78"/>
      <c r="D240" s="78"/>
      <c r="E240" s="78"/>
      <c r="F240" s="78"/>
      <c r="G240" s="79"/>
    </row>
    <row r="241" spans="3:7" ht="15">
      <c r="C241" s="78"/>
      <c r="D241" s="78"/>
      <c r="E241" s="78"/>
      <c r="F241" s="78"/>
      <c r="G241" s="79"/>
    </row>
    <row r="242" spans="3:7" ht="15">
      <c r="C242" s="78"/>
      <c r="D242" s="78"/>
      <c r="E242" s="78"/>
      <c r="F242" s="78"/>
      <c r="G242" s="79"/>
    </row>
    <row r="243" spans="3:7" ht="15">
      <c r="C243" s="78"/>
      <c r="D243" s="78"/>
      <c r="E243" s="78"/>
      <c r="F243" s="78"/>
      <c r="G243" s="79"/>
    </row>
    <row r="244" spans="3:7" ht="15">
      <c r="C244" s="78"/>
      <c r="D244" s="78"/>
      <c r="E244" s="78"/>
      <c r="F244" s="78"/>
      <c r="G244" s="79"/>
    </row>
    <row r="245" spans="3:7" ht="15">
      <c r="C245" s="78"/>
      <c r="D245" s="78"/>
      <c r="E245" s="78"/>
      <c r="F245" s="78"/>
      <c r="G245" s="79"/>
    </row>
    <row r="246" spans="3:7" ht="15">
      <c r="C246" s="78"/>
      <c r="D246" s="78"/>
      <c r="E246" s="78"/>
      <c r="F246" s="78"/>
      <c r="G246" s="79"/>
    </row>
    <row r="247" spans="3:7" ht="15">
      <c r="C247" s="78"/>
      <c r="D247" s="78"/>
      <c r="E247" s="78"/>
      <c r="F247" s="78"/>
      <c r="G247" s="79"/>
    </row>
    <row r="248" spans="3:7" ht="15">
      <c r="C248" s="78"/>
      <c r="D248" s="78"/>
      <c r="E248" s="78"/>
      <c r="F248" s="78"/>
      <c r="G248" s="79"/>
    </row>
    <row r="249" spans="3:7" ht="15">
      <c r="C249" s="78"/>
      <c r="D249" s="78"/>
      <c r="E249" s="78"/>
      <c r="F249" s="78"/>
      <c r="G249" s="79"/>
    </row>
    <row r="250" spans="3:7" ht="15">
      <c r="C250" s="78"/>
      <c r="D250" s="78"/>
      <c r="E250" s="78"/>
      <c r="F250" s="78"/>
      <c r="G250" s="79"/>
    </row>
    <row r="251" spans="3:7" ht="15">
      <c r="C251" s="78"/>
      <c r="D251" s="78"/>
      <c r="E251" s="78"/>
      <c r="F251" s="78"/>
      <c r="G251" s="79"/>
    </row>
    <row r="252" spans="3:7" ht="15">
      <c r="C252" s="78"/>
      <c r="D252" s="78"/>
      <c r="E252" s="78"/>
      <c r="F252" s="78"/>
      <c r="G252" s="79"/>
    </row>
    <row r="253" spans="3:7" ht="15">
      <c r="C253" s="78"/>
      <c r="D253" s="78"/>
      <c r="E253" s="78"/>
      <c r="F253" s="78"/>
      <c r="G253" s="79"/>
    </row>
    <row r="254" spans="3:7" ht="15">
      <c r="C254" s="78"/>
      <c r="D254" s="78"/>
      <c r="E254" s="78"/>
      <c r="F254" s="78"/>
      <c r="G254" s="79"/>
    </row>
    <row r="255" spans="3:7" ht="15">
      <c r="C255" s="78"/>
      <c r="D255" s="78"/>
      <c r="E255" s="78"/>
      <c r="F255" s="78"/>
      <c r="G255" s="79"/>
    </row>
    <row r="256" spans="3:7" ht="15">
      <c r="C256" s="78"/>
      <c r="D256" s="78"/>
      <c r="E256" s="78"/>
      <c r="F256" s="78"/>
      <c r="G256" s="79"/>
    </row>
    <row r="257" spans="3:7" ht="15">
      <c r="C257" s="78"/>
      <c r="D257" s="78"/>
      <c r="E257" s="78"/>
      <c r="F257" s="78"/>
      <c r="G257" s="79"/>
    </row>
    <row r="258" spans="3:7" ht="15">
      <c r="C258" s="78"/>
      <c r="D258" s="78"/>
      <c r="E258" s="78"/>
      <c r="F258" s="78"/>
      <c r="G258" s="79"/>
    </row>
    <row r="259" spans="3:7" ht="15">
      <c r="C259" s="78"/>
      <c r="D259" s="78"/>
      <c r="E259" s="78"/>
      <c r="F259" s="78"/>
      <c r="G259" s="79"/>
    </row>
    <row r="260" spans="3:7" ht="15">
      <c r="C260" s="78"/>
      <c r="D260" s="78"/>
      <c r="E260" s="78"/>
      <c r="F260" s="78"/>
      <c r="G260" s="79"/>
    </row>
    <row r="261" spans="3:7" ht="15">
      <c r="C261" s="78"/>
      <c r="D261" s="78"/>
      <c r="E261" s="78"/>
      <c r="F261" s="78"/>
      <c r="G261" s="79"/>
    </row>
    <row r="262" spans="3:7" ht="15">
      <c r="C262" s="78"/>
      <c r="D262" s="78"/>
      <c r="E262" s="78"/>
      <c r="F262" s="78"/>
      <c r="G262" s="79"/>
    </row>
    <row r="263" spans="3:7" ht="15">
      <c r="C263" s="78"/>
      <c r="D263" s="78"/>
      <c r="E263" s="78"/>
      <c r="F263" s="78"/>
      <c r="G263" s="79"/>
    </row>
    <row r="264" spans="3:7" ht="15">
      <c r="C264" s="78"/>
      <c r="D264" s="78"/>
      <c r="E264" s="78"/>
      <c r="F264" s="78"/>
      <c r="G264" s="79"/>
    </row>
    <row r="265" spans="3:7" ht="15">
      <c r="C265" s="78"/>
      <c r="D265" s="78"/>
      <c r="E265" s="78"/>
      <c r="F265" s="78"/>
      <c r="G265" s="79"/>
    </row>
    <row r="266" spans="3:7" ht="15">
      <c r="C266" s="78"/>
      <c r="D266" s="78"/>
      <c r="E266" s="78"/>
      <c r="F266" s="78"/>
      <c r="G266" s="79"/>
    </row>
    <row r="267" spans="3:7" ht="15">
      <c r="C267" s="78"/>
      <c r="D267" s="78"/>
      <c r="E267" s="78"/>
      <c r="F267" s="78"/>
      <c r="G267" s="79"/>
    </row>
    <row r="268" spans="3:7" ht="15">
      <c r="C268" s="78"/>
      <c r="D268" s="78"/>
      <c r="E268" s="78"/>
      <c r="F268" s="78"/>
      <c r="G268" s="79"/>
    </row>
    <row r="269" spans="3:7" ht="15">
      <c r="C269" s="78"/>
      <c r="D269" s="78"/>
      <c r="E269" s="78"/>
      <c r="F269" s="78"/>
      <c r="G269" s="79"/>
    </row>
    <row r="270" spans="3:7" ht="15">
      <c r="C270" s="78"/>
      <c r="D270" s="78"/>
      <c r="E270" s="78"/>
      <c r="F270" s="78"/>
      <c r="G270" s="79"/>
    </row>
    <row r="271" spans="3:7" ht="15">
      <c r="C271" s="78"/>
      <c r="D271" s="78"/>
      <c r="E271" s="78"/>
      <c r="F271" s="78"/>
      <c r="G271" s="79"/>
    </row>
    <row r="272" spans="3:7" ht="15">
      <c r="C272" s="78"/>
      <c r="D272" s="78"/>
      <c r="E272" s="78"/>
      <c r="F272" s="78"/>
      <c r="G272" s="79"/>
    </row>
    <row r="273" spans="3:7" ht="15">
      <c r="C273" s="78"/>
      <c r="D273" s="78"/>
      <c r="E273" s="78"/>
      <c r="F273" s="78"/>
      <c r="G273" s="79"/>
    </row>
    <row r="274" spans="3:7" ht="15">
      <c r="C274" s="78"/>
      <c r="D274" s="78"/>
      <c r="E274" s="78"/>
      <c r="F274" s="78"/>
      <c r="G274" s="79"/>
    </row>
    <row r="275" spans="3:7" ht="15">
      <c r="C275" s="78"/>
      <c r="D275" s="78"/>
      <c r="E275" s="78"/>
      <c r="F275" s="78"/>
      <c r="G275" s="79"/>
    </row>
    <row r="276" spans="3:7" ht="15">
      <c r="C276" s="78"/>
      <c r="D276" s="78"/>
      <c r="E276" s="78"/>
      <c r="F276" s="78"/>
      <c r="G276" s="79"/>
    </row>
    <row r="277" spans="3:7" ht="15">
      <c r="C277" s="78"/>
      <c r="D277" s="78"/>
      <c r="E277" s="78"/>
      <c r="F277" s="78"/>
      <c r="G277" s="79"/>
    </row>
    <row r="278" spans="3:7" ht="15">
      <c r="C278" s="78"/>
      <c r="D278" s="78"/>
      <c r="E278" s="78"/>
      <c r="F278" s="78"/>
      <c r="G278" s="79"/>
    </row>
    <row r="279" spans="3:7" ht="15">
      <c r="C279" s="78"/>
      <c r="D279" s="78"/>
      <c r="E279" s="78"/>
      <c r="F279" s="78"/>
      <c r="G279" s="79"/>
    </row>
    <row r="280" spans="3:7" ht="15">
      <c r="C280" s="78"/>
      <c r="D280" s="78"/>
      <c r="E280" s="78"/>
      <c r="F280" s="78"/>
      <c r="G280" s="79"/>
    </row>
    <row r="281" spans="3:7" ht="15">
      <c r="C281" s="78"/>
      <c r="D281" s="78"/>
      <c r="E281" s="78"/>
      <c r="F281" s="78"/>
      <c r="G281" s="79"/>
    </row>
    <row r="282" spans="3:7" ht="15">
      <c r="C282" s="78"/>
      <c r="D282" s="78"/>
      <c r="E282" s="78"/>
      <c r="F282" s="78"/>
      <c r="G282" s="79"/>
    </row>
    <row r="283" spans="3:7" ht="15">
      <c r="C283" s="78"/>
      <c r="D283" s="78"/>
      <c r="E283" s="78"/>
      <c r="F283" s="78"/>
      <c r="G283" s="79"/>
    </row>
    <row r="284" spans="3:7" ht="15">
      <c r="C284" s="78"/>
      <c r="D284" s="78"/>
      <c r="E284" s="78"/>
      <c r="F284" s="78"/>
      <c r="G284" s="79"/>
    </row>
    <row r="285" spans="3:7" ht="15">
      <c r="C285" s="78"/>
      <c r="D285" s="78"/>
      <c r="E285" s="78"/>
      <c r="F285" s="78"/>
      <c r="G285" s="79"/>
    </row>
    <row r="286" spans="3:7" ht="15">
      <c r="C286" s="78"/>
      <c r="D286" s="78"/>
      <c r="E286" s="78"/>
      <c r="F286" s="78"/>
      <c r="G286" s="79"/>
    </row>
    <row r="287" spans="3:7" ht="15">
      <c r="C287" s="78"/>
      <c r="D287" s="78"/>
      <c r="E287" s="78"/>
      <c r="F287" s="78"/>
      <c r="G287" s="79"/>
    </row>
    <row r="288" spans="3:7" ht="15">
      <c r="C288" s="78"/>
      <c r="D288" s="78"/>
      <c r="E288" s="78"/>
      <c r="F288" s="78"/>
      <c r="G288" s="79"/>
    </row>
    <row r="289" spans="3:7" ht="15">
      <c r="C289" s="78"/>
      <c r="D289" s="78"/>
      <c r="E289" s="78"/>
      <c r="F289" s="78"/>
      <c r="G289" s="79"/>
    </row>
    <row r="290" spans="3:7" ht="15">
      <c r="C290" s="78"/>
      <c r="D290" s="78"/>
      <c r="E290" s="78"/>
      <c r="F290" s="78"/>
      <c r="G290" s="79"/>
    </row>
    <row r="291" spans="3:7" ht="15">
      <c r="C291" s="78"/>
      <c r="D291" s="78"/>
      <c r="E291" s="78"/>
      <c r="F291" s="78"/>
      <c r="G291" s="79"/>
    </row>
    <row r="292" spans="3:7" ht="15">
      <c r="C292" s="78"/>
      <c r="D292" s="78"/>
      <c r="E292" s="78"/>
      <c r="F292" s="78"/>
      <c r="G292" s="79"/>
    </row>
    <row r="293" spans="3:7" ht="15">
      <c r="C293" s="78"/>
      <c r="D293" s="78"/>
      <c r="E293" s="78"/>
      <c r="F293" s="78"/>
      <c r="G293" s="79"/>
    </row>
    <row r="294" spans="3:7" ht="15">
      <c r="C294" s="78"/>
      <c r="D294" s="78"/>
      <c r="E294" s="78"/>
      <c r="F294" s="78"/>
      <c r="G294" s="79"/>
    </row>
    <row r="295" spans="3:7" ht="15">
      <c r="C295" s="78"/>
      <c r="D295" s="78"/>
      <c r="E295" s="78"/>
      <c r="F295" s="78"/>
      <c r="G295" s="79"/>
    </row>
    <row r="296" spans="3:7" ht="15">
      <c r="C296" s="78"/>
      <c r="D296" s="78"/>
      <c r="E296" s="78"/>
      <c r="F296" s="78"/>
      <c r="G296" s="79"/>
    </row>
    <row r="297" spans="3:7" ht="15">
      <c r="C297" s="78"/>
      <c r="D297" s="78"/>
      <c r="E297" s="78"/>
      <c r="F297" s="78"/>
      <c r="G297" s="79"/>
    </row>
    <row r="298" spans="3:7" ht="15">
      <c r="C298" s="78"/>
      <c r="D298" s="78"/>
      <c r="E298" s="78"/>
      <c r="F298" s="78"/>
      <c r="G298" s="79"/>
    </row>
    <row r="299" spans="3:7" ht="15">
      <c r="C299" s="78"/>
      <c r="D299" s="78"/>
      <c r="E299" s="78"/>
      <c r="F299" s="78"/>
      <c r="G299" s="79"/>
    </row>
    <row r="300" spans="3:7" ht="15">
      <c r="C300" s="78"/>
      <c r="D300" s="78"/>
      <c r="E300" s="78"/>
      <c r="F300" s="78"/>
      <c r="G300" s="79"/>
    </row>
    <row r="301" spans="3:7" ht="15">
      <c r="C301" s="78"/>
      <c r="D301" s="78"/>
      <c r="E301" s="78"/>
      <c r="F301" s="78"/>
      <c r="G301" s="79"/>
    </row>
    <row r="302" spans="3:7" ht="15">
      <c r="C302" s="78"/>
      <c r="D302" s="78"/>
      <c r="E302" s="78"/>
      <c r="F302" s="78"/>
      <c r="G302" s="79"/>
    </row>
    <row r="303" spans="3:7" ht="15">
      <c r="C303" s="78"/>
      <c r="D303" s="78"/>
      <c r="E303" s="78"/>
      <c r="F303" s="78"/>
      <c r="G303" s="79"/>
    </row>
    <row r="304" spans="3:7" ht="15">
      <c r="C304" s="78"/>
      <c r="D304" s="78"/>
      <c r="E304" s="78"/>
      <c r="F304" s="78"/>
      <c r="G304" s="79"/>
    </row>
    <row r="305" spans="3:7" ht="15">
      <c r="C305" s="78"/>
      <c r="D305" s="78"/>
      <c r="E305" s="78"/>
      <c r="F305" s="78"/>
      <c r="G305" s="79"/>
    </row>
    <row r="306" spans="3:7" ht="15">
      <c r="C306" s="78"/>
      <c r="D306" s="78"/>
      <c r="E306" s="78"/>
      <c r="F306" s="78"/>
      <c r="G306" s="79"/>
    </row>
    <row r="307" spans="3:6" ht="15">
      <c r="C307" s="78"/>
      <c r="D307" s="78"/>
      <c r="E307" s="78"/>
      <c r="F307" s="78"/>
    </row>
    <row r="308" spans="3:6" ht="15">
      <c r="C308" s="78"/>
      <c r="D308" s="78"/>
      <c r="E308" s="78"/>
      <c r="F308" s="78"/>
    </row>
    <row r="309" spans="3:5" ht="15">
      <c r="C309" s="78"/>
      <c r="D309" s="78"/>
      <c r="E309" s="78"/>
    </row>
  </sheetData>
  <sheetProtection/>
  <mergeCells count="3">
    <mergeCell ref="G12:G13"/>
    <mergeCell ref="H12:H13"/>
    <mergeCell ref="I12:I1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02"/>
  <sheetViews>
    <sheetView view="pageBreakPreview" zoomScaleSheetLayoutView="100" zoomScalePageLayoutView="0" workbookViewId="0" topLeftCell="A58">
      <selection activeCell="F3" sqref="F3"/>
    </sheetView>
  </sheetViews>
  <sheetFormatPr defaultColWidth="9.00390625" defaultRowHeight="12.75"/>
  <cols>
    <col min="1" max="1" width="51.25390625" style="63" customWidth="1"/>
    <col min="2" max="2" width="4.375" style="5" customWidth="1"/>
    <col min="3" max="3" width="3.875" style="5" customWidth="1"/>
    <col min="4" max="4" width="12.375" style="5" customWidth="1"/>
    <col min="5" max="5" width="5.00390625" style="5" customWidth="1"/>
    <col min="6" max="6" width="9.75390625" style="6" customWidth="1"/>
  </cols>
  <sheetData>
    <row r="1" ht="15.75">
      <c r="F1" s="32" t="s">
        <v>114</v>
      </c>
    </row>
    <row r="2" ht="15.75">
      <c r="F2" s="49" t="s">
        <v>219</v>
      </c>
    </row>
    <row r="3" ht="15.75">
      <c r="F3" s="49" t="s">
        <v>191</v>
      </c>
    </row>
    <row r="4" spans="1:6" ht="15.75">
      <c r="A4" s="65"/>
      <c r="F4" s="49" t="s">
        <v>204</v>
      </c>
    </row>
    <row r="5" spans="1:6" ht="15.75">
      <c r="A5" s="88" t="s">
        <v>86</v>
      </c>
      <c r="C5" s="6"/>
      <c r="F5" s="50"/>
    </row>
    <row r="6" spans="1:6" ht="15.75">
      <c r="A6" s="89" t="s">
        <v>87</v>
      </c>
      <c r="C6" s="6"/>
      <c r="F6" s="32"/>
    </row>
    <row r="7" spans="1:3" ht="15.75">
      <c r="A7" s="89" t="s">
        <v>97</v>
      </c>
      <c r="C7" s="6"/>
    </row>
    <row r="8" ht="15.75">
      <c r="A8" s="90" t="s">
        <v>189</v>
      </c>
    </row>
    <row r="9" spans="1:4" ht="15.75">
      <c r="A9" s="67" t="s">
        <v>24</v>
      </c>
      <c r="C9" s="8"/>
      <c r="D9" s="8"/>
    </row>
    <row r="10" spans="1:4" ht="15.75">
      <c r="A10" s="67" t="s">
        <v>207</v>
      </c>
      <c r="C10" s="8"/>
      <c r="D10" s="8"/>
    </row>
    <row r="11" spans="1:6" ht="15.75">
      <c r="A11" s="67"/>
      <c r="F11" s="7" t="s">
        <v>49</v>
      </c>
    </row>
    <row r="12" spans="1:7" ht="15">
      <c r="A12" s="46" t="s">
        <v>2</v>
      </c>
      <c r="B12" s="81" t="s">
        <v>7</v>
      </c>
      <c r="C12" s="80" t="s">
        <v>8</v>
      </c>
      <c r="D12" s="82" t="s">
        <v>9</v>
      </c>
      <c r="E12" s="80" t="s">
        <v>10</v>
      </c>
      <c r="F12" s="200" t="s">
        <v>115</v>
      </c>
      <c r="G12" s="200" t="s">
        <v>113</v>
      </c>
    </row>
    <row r="13" spans="1:7" ht="15">
      <c r="A13" s="47"/>
      <c r="B13" s="84"/>
      <c r="C13" s="83"/>
      <c r="D13" s="84"/>
      <c r="E13" s="85"/>
      <c r="F13" s="199"/>
      <c r="G13" s="199"/>
    </row>
    <row r="14" spans="1:7" s="3" customFormat="1" ht="15.75">
      <c r="A14" s="162" t="s">
        <v>56</v>
      </c>
      <c r="B14" s="176" t="s">
        <v>11</v>
      </c>
      <c r="C14" s="177"/>
      <c r="D14" s="178"/>
      <c r="E14" s="178"/>
      <c r="F14" s="179">
        <f>F15+F19+F26+F25</f>
        <v>1154.3419999999999</v>
      </c>
      <c r="G14" s="179">
        <f>G15+G19+G26+G25</f>
        <v>245.916</v>
      </c>
    </row>
    <row r="15" spans="1:7" s="3" customFormat="1" ht="27.75" customHeight="1">
      <c r="A15" s="51" t="s">
        <v>57</v>
      </c>
      <c r="B15" s="52" t="s">
        <v>11</v>
      </c>
      <c r="C15" s="52" t="s">
        <v>12</v>
      </c>
      <c r="D15" s="53"/>
      <c r="E15" s="53"/>
      <c r="F15" s="144">
        <f aca="true" t="shared" si="0" ref="F15:G17">F16</f>
        <v>517.6</v>
      </c>
      <c r="G15" s="144">
        <f t="shared" si="0"/>
        <v>123.738</v>
      </c>
    </row>
    <row r="16" spans="1:7" s="3" customFormat="1" ht="15" customHeight="1">
      <c r="A16" s="51" t="s">
        <v>58</v>
      </c>
      <c r="B16" s="52" t="s">
        <v>11</v>
      </c>
      <c r="C16" s="52" t="s">
        <v>12</v>
      </c>
      <c r="D16" s="71" t="s">
        <v>143</v>
      </c>
      <c r="E16" s="55"/>
      <c r="F16" s="144">
        <f t="shared" si="0"/>
        <v>517.6</v>
      </c>
      <c r="G16" s="144">
        <f t="shared" si="0"/>
        <v>123.738</v>
      </c>
    </row>
    <row r="17" spans="1:7" s="3" customFormat="1" ht="18.75" customHeight="1">
      <c r="A17" s="51" t="s">
        <v>59</v>
      </c>
      <c r="B17" s="52" t="s">
        <v>11</v>
      </c>
      <c r="C17" s="52" t="s">
        <v>12</v>
      </c>
      <c r="D17" s="71" t="s">
        <v>144</v>
      </c>
      <c r="E17" s="55"/>
      <c r="F17" s="144">
        <f t="shared" si="0"/>
        <v>517.6</v>
      </c>
      <c r="G17" s="144">
        <f t="shared" si="0"/>
        <v>123.738</v>
      </c>
    </row>
    <row r="18" spans="1:7" s="3" customFormat="1" ht="60" customHeight="1">
      <c r="A18" s="58" t="s">
        <v>88</v>
      </c>
      <c r="B18" s="52" t="s">
        <v>11</v>
      </c>
      <c r="C18" s="52" t="s">
        <v>12</v>
      </c>
      <c r="D18" s="71" t="s">
        <v>144</v>
      </c>
      <c r="E18" s="55" t="s">
        <v>89</v>
      </c>
      <c r="F18" s="144">
        <f>ведом!G19</f>
        <v>517.6</v>
      </c>
      <c r="G18" s="144">
        <f>ведом!H19</f>
        <v>123.738</v>
      </c>
    </row>
    <row r="19" spans="1:7" s="3" customFormat="1" ht="43.5" customHeight="1">
      <c r="A19" s="51" t="s">
        <v>60</v>
      </c>
      <c r="B19" s="52" t="s">
        <v>11</v>
      </c>
      <c r="C19" s="52" t="s">
        <v>14</v>
      </c>
      <c r="D19" s="71"/>
      <c r="E19" s="52"/>
      <c r="F19" s="145">
        <f>F20</f>
        <v>517.3820000000001</v>
      </c>
      <c r="G19" s="145">
        <f>G20</f>
        <v>92.38199999999999</v>
      </c>
    </row>
    <row r="20" spans="1:7" s="3" customFormat="1" ht="29.25" customHeight="1">
      <c r="A20" s="51" t="s">
        <v>58</v>
      </c>
      <c r="B20" s="52" t="s">
        <v>11</v>
      </c>
      <c r="C20" s="52" t="s">
        <v>14</v>
      </c>
      <c r="D20" s="71" t="s">
        <v>143</v>
      </c>
      <c r="E20" s="55"/>
      <c r="F20" s="145">
        <f>F21</f>
        <v>517.3820000000001</v>
      </c>
      <c r="G20" s="145">
        <f>G21</f>
        <v>92.38199999999999</v>
      </c>
    </row>
    <row r="21" spans="1:7" s="3" customFormat="1" ht="15.75">
      <c r="A21" s="51" t="s">
        <v>59</v>
      </c>
      <c r="B21" s="52" t="s">
        <v>11</v>
      </c>
      <c r="C21" s="52" t="s">
        <v>14</v>
      </c>
      <c r="D21" s="71" t="s">
        <v>145</v>
      </c>
      <c r="E21" s="55"/>
      <c r="F21" s="145">
        <f>SUM(F22:F24)</f>
        <v>517.3820000000001</v>
      </c>
      <c r="G21" s="145">
        <f>SUM(G22:G24)</f>
        <v>92.38199999999999</v>
      </c>
    </row>
    <row r="22" spans="1:7" s="3" customFormat="1" ht="58.5" customHeight="1">
      <c r="A22" s="58" t="s">
        <v>88</v>
      </c>
      <c r="B22" s="52" t="s">
        <v>11</v>
      </c>
      <c r="C22" s="52" t="s">
        <v>14</v>
      </c>
      <c r="D22" s="71" t="s">
        <v>145</v>
      </c>
      <c r="E22" s="55" t="s">
        <v>89</v>
      </c>
      <c r="F22" s="144">
        <f>ведом!G23</f>
        <v>371.8</v>
      </c>
      <c r="G22" s="144">
        <f>ведом!H23</f>
        <v>83.053</v>
      </c>
    </row>
    <row r="23" spans="1:7" s="3" customFormat="1" ht="30">
      <c r="A23" s="51" t="s">
        <v>90</v>
      </c>
      <c r="B23" s="52" t="s">
        <v>11</v>
      </c>
      <c r="C23" s="52" t="s">
        <v>14</v>
      </c>
      <c r="D23" s="71" t="s">
        <v>145</v>
      </c>
      <c r="E23" s="55" t="s">
        <v>91</v>
      </c>
      <c r="F23" s="144">
        <f>ведом!G24</f>
        <v>140.3</v>
      </c>
      <c r="G23" s="144">
        <f>ведом!H24</f>
        <v>6.047</v>
      </c>
    </row>
    <row r="24" spans="1:7" s="3" customFormat="1" ht="15.75">
      <c r="A24" s="51" t="s">
        <v>92</v>
      </c>
      <c r="B24" s="52" t="s">
        <v>11</v>
      </c>
      <c r="C24" s="52" t="s">
        <v>14</v>
      </c>
      <c r="D24" s="71" t="s">
        <v>145</v>
      </c>
      <c r="E24" s="55" t="s">
        <v>93</v>
      </c>
      <c r="F24" s="144">
        <f>ведом!G25</f>
        <v>5.282</v>
      </c>
      <c r="G24" s="144">
        <f>ведом!H25</f>
        <v>3.282</v>
      </c>
    </row>
    <row r="25" spans="1:7" s="3" customFormat="1" ht="15.75">
      <c r="A25" s="51" t="s">
        <v>141</v>
      </c>
      <c r="B25" s="71" t="s">
        <v>11</v>
      </c>
      <c r="C25" s="71" t="s">
        <v>142</v>
      </c>
      <c r="D25" s="71" t="s">
        <v>194</v>
      </c>
      <c r="E25" s="73" t="s">
        <v>93</v>
      </c>
      <c r="F25" s="144">
        <f>ведом!G26</f>
        <v>0</v>
      </c>
      <c r="G25" s="144">
        <f>ведом!H26</f>
        <v>0</v>
      </c>
    </row>
    <row r="26" spans="1:7" s="3" customFormat="1" ht="15.75">
      <c r="A26" s="56" t="s">
        <v>62</v>
      </c>
      <c r="B26" s="52" t="s">
        <v>11</v>
      </c>
      <c r="C26" s="52" t="s">
        <v>48</v>
      </c>
      <c r="D26" s="71"/>
      <c r="E26" s="55"/>
      <c r="F26" s="145">
        <f>F27+F29+F33</f>
        <v>119.36</v>
      </c>
      <c r="G26" s="145">
        <f>G27+G29+G33</f>
        <v>29.796</v>
      </c>
    </row>
    <row r="27" spans="1:7" s="3" customFormat="1" ht="28.5" customHeight="1">
      <c r="A27" s="57" t="s">
        <v>55</v>
      </c>
      <c r="B27" s="52" t="s">
        <v>11</v>
      </c>
      <c r="C27" s="52" t="s">
        <v>48</v>
      </c>
      <c r="D27" s="71" t="s">
        <v>146</v>
      </c>
      <c r="E27" s="55"/>
      <c r="F27" s="145">
        <f>F28</f>
        <v>0</v>
      </c>
      <c r="G27" s="145">
        <f>G28</f>
        <v>0</v>
      </c>
    </row>
    <row r="28" spans="1:7" s="3" customFormat="1" ht="15.75">
      <c r="A28" s="51" t="s">
        <v>92</v>
      </c>
      <c r="B28" s="52" t="s">
        <v>11</v>
      </c>
      <c r="C28" s="52" t="s">
        <v>48</v>
      </c>
      <c r="D28" s="71" t="s">
        <v>146</v>
      </c>
      <c r="E28" s="55" t="s">
        <v>93</v>
      </c>
      <c r="F28" s="144">
        <f>ведом!G29</f>
        <v>0</v>
      </c>
      <c r="G28" s="144">
        <f>ведом!H29</f>
        <v>0</v>
      </c>
    </row>
    <row r="29" spans="1:7" s="3" customFormat="1" ht="30">
      <c r="A29" s="51" t="s">
        <v>68</v>
      </c>
      <c r="B29" s="52" t="s">
        <v>11</v>
      </c>
      <c r="C29" s="52" t="s">
        <v>48</v>
      </c>
      <c r="D29" s="71" t="s">
        <v>147</v>
      </c>
      <c r="E29" s="55"/>
      <c r="F29" s="145">
        <f>SUM(F30:F32)</f>
        <v>119.36</v>
      </c>
      <c r="G29" s="145">
        <f>SUM(G30:G32)</f>
        <v>29.796</v>
      </c>
    </row>
    <row r="30" spans="1:7" s="3" customFormat="1" ht="57" customHeight="1">
      <c r="A30" s="58" t="s">
        <v>88</v>
      </c>
      <c r="B30" s="52" t="s">
        <v>11</v>
      </c>
      <c r="C30" s="52" t="s">
        <v>48</v>
      </c>
      <c r="D30" s="71" t="s">
        <v>147</v>
      </c>
      <c r="E30" s="55" t="s">
        <v>89</v>
      </c>
      <c r="F30" s="144">
        <f>ведом!G31</f>
        <v>0</v>
      </c>
      <c r="G30" s="144">
        <f>ведом!H31</f>
        <v>0</v>
      </c>
    </row>
    <row r="31" spans="1:7" s="3" customFormat="1" ht="30">
      <c r="A31" s="51" t="s">
        <v>90</v>
      </c>
      <c r="B31" s="52" t="s">
        <v>11</v>
      </c>
      <c r="C31" s="52" t="s">
        <v>48</v>
      </c>
      <c r="D31" s="71" t="s">
        <v>147</v>
      </c>
      <c r="E31" s="55" t="s">
        <v>91</v>
      </c>
      <c r="F31" s="144">
        <f>ведом!G32</f>
        <v>119.36</v>
      </c>
      <c r="G31" s="144">
        <f>ведом!H32</f>
        <v>29.796</v>
      </c>
    </row>
    <row r="32" spans="1:7" s="3" customFormat="1" ht="15.75">
      <c r="A32" s="51" t="s">
        <v>92</v>
      </c>
      <c r="B32" s="52" t="s">
        <v>11</v>
      </c>
      <c r="C32" s="52" t="s">
        <v>48</v>
      </c>
      <c r="D32" s="71" t="s">
        <v>147</v>
      </c>
      <c r="E32" s="55" t="s">
        <v>93</v>
      </c>
      <c r="F32" s="144">
        <f>ведом!G33</f>
        <v>0</v>
      </c>
      <c r="G32" s="144">
        <f>ведом!H33</f>
        <v>0</v>
      </c>
    </row>
    <row r="33" spans="1:7" s="3" customFormat="1" ht="15.75">
      <c r="A33" s="92" t="s">
        <v>6</v>
      </c>
      <c r="B33" s="52" t="s">
        <v>11</v>
      </c>
      <c r="C33" s="52" t="s">
        <v>48</v>
      </c>
      <c r="D33" s="52" t="s">
        <v>148</v>
      </c>
      <c r="E33" s="52"/>
      <c r="F33" s="143">
        <f>F34</f>
        <v>0</v>
      </c>
      <c r="G33" s="143">
        <f>G34</f>
        <v>0</v>
      </c>
    </row>
    <row r="34" spans="1:7" s="3" customFormat="1" ht="30">
      <c r="A34" s="109" t="s">
        <v>90</v>
      </c>
      <c r="B34" s="52" t="s">
        <v>11</v>
      </c>
      <c r="C34" s="52" t="s">
        <v>48</v>
      </c>
      <c r="D34" s="52" t="s">
        <v>148</v>
      </c>
      <c r="E34" s="52" t="s">
        <v>91</v>
      </c>
      <c r="F34" s="146">
        <f>ведом!G35</f>
        <v>0</v>
      </c>
      <c r="G34" s="146">
        <f>ведом!H35</f>
        <v>0</v>
      </c>
    </row>
    <row r="35" spans="1:7" s="3" customFormat="1" ht="15.75">
      <c r="A35" s="162" t="s">
        <v>64</v>
      </c>
      <c r="B35" s="180" t="s">
        <v>12</v>
      </c>
      <c r="C35" s="181"/>
      <c r="D35" s="170"/>
      <c r="E35" s="181"/>
      <c r="F35" s="179">
        <f aca="true" t="shared" si="1" ref="F35:G37">F36</f>
        <v>126.42</v>
      </c>
      <c r="G35" s="179">
        <f t="shared" si="1"/>
        <v>31.604</v>
      </c>
    </row>
    <row r="36" spans="1:7" s="4" customFormat="1" ht="15.75">
      <c r="A36" s="51" t="s">
        <v>65</v>
      </c>
      <c r="B36" s="59" t="s">
        <v>12</v>
      </c>
      <c r="C36" s="60" t="s">
        <v>15</v>
      </c>
      <c r="D36" s="113"/>
      <c r="E36" s="60"/>
      <c r="F36" s="144">
        <f t="shared" si="1"/>
        <v>126.42</v>
      </c>
      <c r="G36" s="144">
        <f t="shared" si="1"/>
        <v>31.604</v>
      </c>
    </row>
    <row r="37" spans="1:7" s="4" customFormat="1" ht="16.5" customHeight="1">
      <c r="A37" s="51" t="s">
        <v>58</v>
      </c>
      <c r="B37" s="59" t="s">
        <v>12</v>
      </c>
      <c r="C37" s="60" t="s">
        <v>15</v>
      </c>
      <c r="D37" s="116" t="s">
        <v>153</v>
      </c>
      <c r="E37" s="60"/>
      <c r="F37" s="144">
        <f t="shared" si="1"/>
        <v>126.42</v>
      </c>
      <c r="G37" s="144">
        <f t="shared" si="1"/>
        <v>31.604</v>
      </c>
    </row>
    <row r="38" spans="1:7" s="45" customFormat="1" ht="30">
      <c r="A38" s="51" t="s">
        <v>66</v>
      </c>
      <c r="B38" s="59" t="s">
        <v>12</v>
      </c>
      <c r="C38" s="60" t="s">
        <v>15</v>
      </c>
      <c r="D38" s="116" t="s">
        <v>149</v>
      </c>
      <c r="E38" s="61"/>
      <c r="F38" s="144">
        <f>F39+F40</f>
        <v>126.42</v>
      </c>
      <c r="G38" s="144">
        <f>G39+G40</f>
        <v>31.604</v>
      </c>
    </row>
    <row r="39" spans="1:7" s="45" customFormat="1" ht="75">
      <c r="A39" s="58" t="s">
        <v>88</v>
      </c>
      <c r="B39" s="59" t="s">
        <v>12</v>
      </c>
      <c r="C39" s="60" t="s">
        <v>15</v>
      </c>
      <c r="D39" s="61" t="s">
        <v>149</v>
      </c>
      <c r="E39" s="61" t="s">
        <v>89</v>
      </c>
      <c r="F39" s="144">
        <f>ведом!G40</f>
        <v>115.72</v>
      </c>
      <c r="G39" s="144">
        <f>ведом!H40</f>
        <v>28.904</v>
      </c>
    </row>
    <row r="40" spans="1:7" s="45" customFormat="1" ht="30">
      <c r="A40" s="51" t="s">
        <v>90</v>
      </c>
      <c r="B40" s="59" t="s">
        <v>12</v>
      </c>
      <c r="C40" s="60" t="s">
        <v>15</v>
      </c>
      <c r="D40" s="61" t="s">
        <v>149</v>
      </c>
      <c r="E40" s="61" t="s">
        <v>91</v>
      </c>
      <c r="F40" s="144">
        <f>ведом!G41</f>
        <v>10.7</v>
      </c>
      <c r="G40" s="144">
        <f>ведом!H41</f>
        <v>2.7</v>
      </c>
    </row>
    <row r="41" spans="1:7" s="45" customFormat="1" ht="15.75">
      <c r="A41" s="51" t="s">
        <v>130</v>
      </c>
      <c r="B41" s="60" t="s">
        <v>14</v>
      </c>
      <c r="C41" s="61" t="s">
        <v>131</v>
      </c>
      <c r="D41" s="61" t="s">
        <v>132</v>
      </c>
      <c r="E41" s="54" t="s">
        <v>91</v>
      </c>
      <c r="F41" s="144">
        <f>ведом!G42</f>
        <v>0</v>
      </c>
      <c r="G41" s="147">
        <f>ведом!H42</f>
        <v>0</v>
      </c>
    </row>
    <row r="42" spans="1:7" ht="15.75">
      <c r="A42" s="162" t="s">
        <v>67</v>
      </c>
      <c r="B42" s="181" t="s">
        <v>17</v>
      </c>
      <c r="C42" s="182"/>
      <c r="D42" s="172"/>
      <c r="E42" s="183"/>
      <c r="F42" s="179">
        <f>F44+F43</f>
        <v>2163.717</v>
      </c>
      <c r="G42" s="179">
        <f>G44+G43</f>
        <v>137</v>
      </c>
    </row>
    <row r="43" spans="1:7" ht="15.75">
      <c r="A43" s="51" t="s">
        <v>133</v>
      </c>
      <c r="B43" s="75" t="s">
        <v>17</v>
      </c>
      <c r="C43" s="76" t="s">
        <v>12</v>
      </c>
      <c r="D43" s="76" t="s">
        <v>150</v>
      </c>
      <c r="E43" s="77" t="s">
        <v>91</v>
      </c>
      <c r="F43" s="145">
        <f>ведом!G44</f>
        <v>0</v>
      </c>
      <c r="G43" s="145">
        <f>ведом!H44</f>
        <v>0</v>
      </c>
    </row>
    <row r="44" spans="1:7" ht="15.75">
      <c r="A44" s="93" t="s">
        <v>75</v>
      </c>
      <c r="B44" s="61" t="s">
        <v>17</v>
      </c>
      <c r="C44" s="61" t="s">
        <v>15</v>
      </c>
      <c r="D44" s="76"/>
      <c r="E44" s="52"/>
      <c r="F44" s="145">
        <f>F45</f>
        <v>2163.717</v>
      </c>
      <c r="G44" s="145">
        <f>G45</f>
        <v>137</v>
      </c>
    </row>
    <row r="45" spans="1:7" ht="15.75">
      <c r="A45" s="93" t="s">
        <v>75</v>
      </c>
      <c r="B45" s="61" t="s">
        <v>17</v>
      </c>
      <c r="C45" s="61" t="s">
        <v>15</v>
      </c>
      <c r="D45" s="76" t="s">
        <v>157</v>
      </c>
      <c r="E45" s="52"/>
      <c r="F45" s="145">
        <f>F46+F52+F54+F56+F48+F49</f>
        <v>2163.717</v>
      </c>
      <c r="G45" s="145">
        <f>G46+G52+G54+G56+G48+G49</f>
        <v>137</v>
      </c>
    </row>
    <row r="46" spans="1:7" ht="15.75">
      <c r="A46" s="93" t="s">
        <v>76</v>
      </c>
      <c r="B46" s="52" t="s">
        <v>17</v>
      </c>
      <c r="C46" s="52" t="s">
        <v>15</v>
      </c>
      <c r="D46" s="71" t="s">
        <v>157</v>
      </c>
      <c r="E46" s="52"/>
      <c r="F46" s="143">
        <f>F47</f>
        <v>137</v>
      </c>
      <c r="G46" s="143">
        <f>G47</f>
        <v>137</v>
      </c>
    </row>
    <row r="47" spans="1:7" ht="30">
      <c r="A47" s="51" t="s">
        <v>90</v>
      </c>
      <c r="B47" s="52" t="s">
        <v>17</v>
      </c>
      <c r="C47" s="52" t="s">
        <v>15</v>
      </c>
      <c r="D47" s="71" t="s">
        <v>157</v>
      </c>
      <c r="E47" s="52" t="s">
        <v>91</v>
      </c>
      <c r="F47" s="146">
        <f>ведом!G48</f>
        <v>137</v>
      </c>
      <c r="G47" s="146">
        <f>ведом!H48</f>
        <v>137</v>
      </c>
    </row>
    <row r="48" spans="1:7" ht="15.75">
      <c r="A48" s="51"/>
      <c r="B48" s="52" t="s">
        <v>17</v>
      </c>
      <c r="C48" s="52" t="s">
        <v>15</v>
      </c>
      <c r="D48" s="71" t="s">
        <v>214</v>
      </c>
      <c r="E48" s="52" t="s">
        <v>91</v>
      </c>
      <c r="F48" s="146">
        <f>ведом!G49</f>
        <v>2000</v>
      </c>
      <c r="G48" s="146">
        <f>ведом!H49</f>
        <v>0</v>
      </c>
    </row>
    <row r="49" spans="1:7" ht="15.75">
      <c r="A49" s="51"/>
      <c r="B49" s="52" t="s">
        <v>17</v>
      </c>
      <c r="C49" s="52" t="s">
        <v>15</v>
      </c>
      <c r="D49" s="71" t="s">
        <v>215</v>
      </c>
      <c r="E49" s="52" t="s">
        <v>91</v>
      </c>
      <c r="F49" s="146">
        <f>ведом!G50</f>
        <v>20</v>
      </c>
      <c r="G49" s="146">
        <f>ведом!H50</f>
        <v>0</v>
      </c>
    </row>
    <row r="50" spans="1:7" ht="15.75">
      <c r="A50" s="174" t="s">
        <v>196</v>
      </c>
      <c r="B50" s="176" t="s">
        <v>14</v>
      </c>
      <c r="C50" s="176" t="s">
        <v>162</v>
      </c>
      <c r="D50" s="163" t="s">
        <v>156</v>
      </c>
      <c r="E50" s="176"/>
      <c r="F50" s="184">
        <f>F51</f>
        <v>125.5</v>
      </c>
      <c r="G50" s="184">
        <f>G51</f>
        <v>0</v>
      </c>
    </row>
    <row r="51" spans="1:7" ht="30">
      <c r="A51" s="51" t="s">
        <v>90</v>
      </c>
      <c r="B51" s="52" t="s">
        <v>14</v>
      </c>
      <c r="C51" s="52" t="s">
        <v>162</v>
      </c>
      <c r="D51" s="71" t="s">
        <v>156</v>
      </c>
      <c r="E51" s="52" t="s">
        <v>91</v>
      </c>
      <c r="F51" s="146">
        <f>ведом!G52</f>
        <v>125.5</v>
      </c>
      <c r="G51" s="146">
        <f>ведом!H52</f>
        <v>0</v>
      </c>
    </row>
    <row r="52" spans="1:7" ht="15.75">
      <c r="A52" s="93" t="s">
        <v>77</v>
      </c>
      <c r="B52" s="52" t="s">
        <v>17</v>
      </c>
      <c r="C52" s="52" t="s">
        <v>15</v>
      </c>
      <c r="D52" s="71" t="s">
        <v>155</v>
      </c>
      <c r="E52" s="52"/>
      <c r="F52" s="143">
        <f>F53</f>
        <v>0</v>
      </c>
      <c r="G52" s="143">
        <f>G53</f>
        <v>0</v>
      </c>
    </row>
    <row r="53" spans="1:7" ht="30">
      <c r="A53" s="51" t="s">
        <v>90</v>
      </c>
      <c r="B53" s="52" t="s">
        <v>17</v>
      </c>
      <c r="C53" s="52" t="s">
        <v>15</v>
      </c>
      <c r="D53" s="71" t="s">
        <v>155</v>
      </c>
      <c r="E53" s="52" t="s">
        <v>91</v>
      </c>
      <c r="F53" s="146">
        <f>ведом!G54</f>
        <v>0</v>
      </c>
      <c r="G53" s="146">
        <f>ведом!H54</f>
        <v>0</v>
      </c>
    </row>
    <row r="54" spans="1:7" ht="15.75">
      <c r="A54" s="93" t="s">
        <v>79</v>
      </c>
      <c r="B54" s="52" t="s">
        <v>17</v>
      </c>
      <c r="C54" s="52" t="s">
        <v>15</v>
      </c>
      <c r="D54" s="71" t="s">
        <v>154</v>
      </c>
      <c r="E54" s="52"/>
      <c r="F54" s="143">
        <f>F55</f>
        <v>0</v>
      </c>
      <c r="G54" s="146">
        <f>G55</f>
        <v>0</v>
      </c>
    </row>
    <row r="55" spans="1:7" ht="30">
      <c r="A55" s="51" t="s">
        <v>90</v>
      </c>
      <c r="B55" s="52" t="s">
        <v>17</v>
      </c>
      <c r="C55" s="52" t="s">
        <v>15</v>
      </c>
      <c r="D55" s="71" t="s">
        <v>154</v>
      </c>
      <c r="E55" s="52" t="s">
        <v>91</v>
      </c>
      <c r="F55" s="146">
        <f>ведом!G56</f>
        <v>0</v>
      </c>
      <c r="G55" s="146">
        <f>ведом!H56</f>
        <v>0</v>
      </c>
    </row>
    <row r="56" spans="1:7" ht="15.75">
      <c r="A56" s="93" t="s">
        <v>78</v>
      </c>
      <c r="B56" s="52" t="s">
        <v>17</v>
      </c>
      <c r="C56" s="52" t="s">
        <v>15</v>
      </c>
      <c r="D56" s="71" t="s">
        <v>151</v>
      </c>
      <c r="E56" s="52"/>
      <c r="F56" s="143">
        <f>F57</f>
        <v>6.717</v>
      </c>
      <c r="G56" s="143">
        <f>G57</f>
        <v>0</v>
      </c>
    </row>
    <row r="57" spans="1:7" ht="30">
      <c r="A57" s="51" t="s">
        <v>90</v>
      </c>
      <c r="B57" s="52" t="s">
        <v>17</v>
      </c>
      <c r="C57" s="52" t="s">
        <v>15</v>
      </c>
      <c r="D57" s="71" t="s">
        <v>151</v>
      </c>
      <c r="E57" s="52" t="s">
        <v>91</v>
      </c>
      <c r="F57" s="146">
        <f>ведом!G58</f>
        <v>6.717</v>
      </c>
      <c r="G57" s="146">
        <f>ведом!H58</f>
        <v>0</v>
      </c>
    </row>
    <row r="58" spans="1:7" ht="15.75">
      <c r="A58" s="51" t="s">
        <v>69</v>
      </c>
      <c r="B58" s="60" t="s">
        <v>13</v>
      </c>
      <c r="C58" s="60"/>
      <c r="D58" s="71"/>
      <c r="E58" s="60"/>
      <c r="F58" s="144">
        <f>F61</f>
        <v>4680.9</v>
      </c>
      <c r="G58" s="144">
        <f>G61</f>
        <v>1048.2369999999999</v>
      </c>
    </row>
    <row r="59" spans="1:7" ht="15.75">
      <c r="A59" s="51" t="s">
        <v>107</v>
      </c>
      <c r="B59" s="60" t="s">
        <v>108</v>
      </c>
      <c r="C59" s="61" t="s">
        <v>15</v>
      </c>
      <c r="D59" s="71" t="s">
        <v>109</v>
      </c>
      <c r="E59" s="54"/>
      <c r="F59" s="145">
        <f>SUM(F60)</f>
        <v>0</v>
      </c>
      <c r="G59" s="145">
        <f>SUM(G60)</f>
        <v>0</v>
      </c>
    </row>
    <row r="60" spans="1:7" ht="30">
      <c r="A60" s="51" t="s">
        <v>90</v>
      </c>
      <c r="B60" s="60" t="s">
        <v>108</v>
      </c>
      <c r="C60" s="61" t="s">
        <v>15</v>
      </c>
      <c r="D60" s="60" t="s">
        <v>109</v>
      </c>
      <c r="E60" s="40">
        <v>200</v>
      </c>
      <c r="F60" s="144">
        <f>ведом!G60</f>
        <v>0</v>
      </c>
      <c r="G60" s="144">
        <f>ведом!H60</f>
        <v>0</v>
      </c>
    </row>
    <row r="61" spans="1:7" ht="15.75">
      <c r="A61" s="51" t="s">
        <v>70</v>
      </c>
      <c r="B61" s="60" t="s">
        <v>13</v>
      </c>
      <c r="C61" s="60" t="s">
        <v>11</v>
      </c>
      <c r="D61" s="61"/>
      <c r="E61" s="60"/>
      <c r="F61" s="148">
        <f>F62+F65</f>
        <v>4680.9</v>
      </c>
      <c r="G61" s="148">
        <f>G62+G65</f>
        <v>1048.2369999999999</v>
      </c>
    </row>
    <row r="62" spans="1:7" ht="30">
      <c r="A62" s="51" t="s">
        <v>63</v>
      </c>
      <c r="B62" s="60" t="s">
        <v>13</v>
      </c>
      <c r="C62" s="60" t="s">
        <v>11</v>
      </c>
      <c r="D62" s="76" t="s">
        <v>195</v>
      </c>
      <c r="E62" s="60"/>
      <c r="F62" s="148">
        <f>F63</f>
        <v>3905.836</v>
      </c>
      <c r="G62" s="148">
        <f>G63</f>
        <v>841.954</v>
      </c>
    </row>
    <row r="63" spans="1:7" ht="30">
      <c r="A63" s="51" t="s">
        <v>68</v>
      </c>
      <c r="B63" s="60" t="s">
        <v>13</v>
      </c>
      <c r="C63" s="60" t="s">
        <v>11</v>
      </c>
      <c r="D63" s="76" t="s">
        <v>195</v>
      </c>
      <c r="E63" s="60"/>
      <c r="F63" s="145">
        <f>F64</f>
        <v>3905.836</v>
      </c>
      <c r="G63" s="145">
        <f>G64</f>
        <v>841.954</v>
      </c>
    </row>
    <row r="64" spans="1:7" ht="30">
      <c r="A64" s="62" t="s">
        <v>94</v>
      </c>
      <c r="B64" s="60" t="s">
        <v>13</v>
      </c>
      <c r="C64" s="60" t="s">
        <v>11</v>
      </c>
      <c r="D64" s="76" t="s">
        <v>195</v>
      </c>
      <c r="E64" s="60" t="s">
        <v>95</v>
      </c>
      <c r="F64" s="144">
        <f>ведом!G65</f>
        <v>3905.836</v>
      </c>
      <c r="G64" s="144">
        <f>ведом!H65</f>
        <v>841.954</v>
      </c>
    </row>
    <row r="65" spans="1:7" ht="15.75">
      <c r="A65" s="51" t="s">
        <v>71</v>
      </c>
      <c r="B65" s="60" t="s">
        <v>13</v>
      </c>
      <c r="C65" s="60" t="s">
        <v>11</v>
      </c>
      <c r="D65" s="76" t="s">
        <v>152</v>
      </c>
      <c r="E65" s="60"/>
      <c r="F65" s="148">
        <f>F66</f>
        <v>775.064</v>
      </c>
      <c r="G65" s="148">
        <f>G66</f>
        <v>206.283</v>
      </c>
    </row>
    <row r="66" spans="1:7" ht="30">
      <c r="A66" s="51" t="s">
        <v>68</v>
      </c>
      <c r="B66" s="60" t="s">
        <v>13</v>
      </c>
      <c r="C66" s="60" t="s">
        <v>11</v>
      </c>
      <c r="D66" s="76" t="s">
        <v>152</v>
      </c>
      <c r="E66" s="60"/>
      <c r="F66" s="145">
        <f>F67</f>
        <v>775.064</v>
      </c>
      <c r="G66" s="145">
        <f>G67</f>
        <v>206.283</v>
      </c>
    </row>
    <row r="67" spans="1:7" ht="30">
      <c r="A67" s="62" t="s">
        <v>94</v>
      </c>
      <c r="B67" s="60" t="s">
        <v>13</v>
      </c>
      <c r="C67" s="60" t="s">
        <v>11</v>
      </c>
      <c r="D67" s="76" t="s">
        <v>152</v>
      </c>
      <c r="E67" s="60" t="s">
        <v>95</v>
      </c>
      <c r="F67" s="144">
        <f>ведом!G68</f>
        <v>775.064</v>
      </c>
      <c r="G67" s="144">
        <f>ведом!H68</f>
        <v>206.283</v>
      </c>
    </row>
    <row r="68" spans="1:7" ht="15">
      <c r="A68" s="62" t="s">
        <v>134</v>
      </c>
      <c r="B68" s="75" t="s">
        <v>135</v>
      </c>
      <c r="C68" s="75" t="s">
        <v>11</v>
      </c>
      <c r="D68" s="76" t="s">
        <v>136</v>
      </c>
      <c r="E68" s="75" t="s">
        <v>137</v>
      </c>
      <c r="F68" s="140"/>
      <c r="G68" s="140"/>
    </row>
    <row r="69" spans="1:7" ht="30">
      <c r="A69" s="62" t="s">
        <v>72</v>
      </c>
      <c r="B69" s="75">
        <v>14</v>
      </c>
      <c r="C69" s="75"/>
      <c r="D69" s="76"/>
      <c r="E69" s="75"/>
      <c r="F69" s="149">
        <f aca="true" t="shared" si="2" ref="F69:G71">SUM(F70)</f>
        <v>0</v>
      </c>
      <c r="G69" s="149">
        <f t="shared" si="2"/>
        <v>0</v>
      </c>
    </row>
    <row r="70" spans="1:7" ht="30">
      <c r="A70" s="62" t="s">
        <v>80</v>
      </c>
      <c r="B70" s="75" t="s">
        <v>73</v>
      </c>
      <c r="C70" s="75" t="s">
        <v>15</v>
      </c>
      <c r="D70" s="76"/>
      <c r="E70" s="75"/>
      <c r="F70" s="149">
        <f t="shared" si="2"/>
        <v>0</v>
      </c>
      <c r="G70" s="149">
        <f t="shared" si="2"/>
        <v>0</v>
      </c>
    </row>
    <row r="71" spans="1:7" ht="30">
      <c r="A71" s="62" t="s">
        <v>82</v>
      </c>
      <c r="B71" s="75" t="s">
        <v>73</v>
      </c>
      <c r="C71" s="75" t="s">
        <v>15</v>
      </c>
      <c r="D71" s="76" t="s">
        <v>61</v>
      </c>
      <c r="E71" s="75"/>
      <c r="F71" s="149">
        <f t="shared" si="2"/>
        <v>0</v>
      </c>
      <c r="G71" s="149">
        <f t="shared" si="2"/>
        <v>0</v>
      </c>
    </row>
    <row r="72" spans="1:7" ht="30">
      <c r="A72" s="62" t="s">
        <v>83</v>
      </c>
      <c r="B72" s="75" t="s">
        <v>73</v>
      </c>
      <c r="C72" s="75" t="s">
        <v>15</v>
      </c>
      <c r="D72" s="76" t="s">
        <v>74</v>
      </c>
      <c r="E72" s="110" t="s">
        <v>129</v>
      </c>
      <c r="F72" s="140">
        <f>ведом!G80</f>
        <v>0</v>
      </c>
      <c r="G72" s="140">
        <f>ведом!H80</f>
        <v>0</v>
      </c>
    </row>
    <row r="73" spans="1:7" ht="15.75">
      <c r="A73" s="51" t="s">
        <v>99</v>
      </c>
      <c r="B73" s="106">
        <v>11</v>
      </c>
      <c r="C73" s="76"/>
      <c r="D73" s="106"/>
      <c r="E73" s="71"/>
      <c r="F73" s="145">
        <f>F74</f>
        <v>0</v>
      </c>
      <c r="G73" s="145">
        <f>G74</f>
        <v>0</v>
      </c>
    </row>
    <row r="74" spans="1:7" ht="15.75">
      <c r="A74" s="51" t="s">
        <v>100</v>
      </c>
      <c r="B74" s="74">
        <v>11</v>
      </c>
      <c r="C74" s="76" t="s">
        <v>12</v>
      </c>
      <c r="D74" s="106"/>
      <c r="E74" s="71"/>
      <c r="F74" s="145">
        <f>F75</f>
        <v>0</v>
      </c>
      <c r="G74" s="145">
        <f>G75</f>
        <v>0</v>
      </c>
    </row>
    <row r="75" spans="1:7" ht="28.5" customHeight="1">
      <c r="A75" s="107" t="s">
        <v>200</v>
      </c>
      <c r="B75" s="74">
        <v>11</v>
      </c>
      <c r="C75" s="76" t="s">
        <v>12</v>
      </c>
      <c r="D75" s="106" t="s">
        <v>197</v>
      </c>
      <c r="E75" s="75" t="s">
        <v>91</v>
      </c>
      <c r="F75" s="145">
        <f>ведом!G69</f>
        <v>0</v>
      </c>
      <c r="G75" s="145">
        <f>ведом!H69</f>
        <v>0</v>
      </c>
    </row>
    <row r="76" spans="1:7" ht="30">
      <c r="A76" s="51" t="s">
        <v>90</v>
      </c>
      <c r="B76" s="74">
        <v>11</v>
      </c>
      <c r="C76" s="76" t="s">
        <v>12</v>
      </c>
      <c r="D76" s="106">
        <v>5129700</v>
      </c>
      <c r="E76" s="75" t="s">
        <v>91</v>
      </c>
      <c r="F76" s="134">
        <f>ведом!G75</f>
        <v>0</v>
      </c>
      <c r="G76" s="134">
        <f>ведом!H75</f>
        <v>0</v>
      </c>
    </row>
    <row r="77" spans="1:7" ht="15.75">
      <c r="A77" s="51" t="s">
        <v>92</v>
      </c>
      <c r="B77" s="74">
        <v>11</v>
      </c>
      <c r="C77" s="76" t="s">
        <v>12</v>
      </c>
      <c r="D77" s="106">
        <v>5129700</v>
      </c>
      <c r="E77" s="71" t="s">
        <v>93</v>
      </c>
      <c r="F77" s="134"/>
      <c r="G77" s="134"/>
    </row>
    <row r="78" spans="1:7" ht="15.75">
      <c r="A78" s="70" t="s">
        <v>16</v>
      </c>
      <c r="B78" s="52"/>
      <c r="C78" s="52"/>
      <c r="D78" s="52"/>
      <c r="E78" s="52"/>
      <c r="F78" s="128">
        <f>F14+F35+F42+F58+F73+F59+F69+F41+F68+F50</f>
        <v>8250.879</v>
      </c>
      <c r="G78" s="128">
        <f>G14+G35+G42+G58+G73+G59+G69+G41+G68+G50</f>
        <v>1462.7569999999998</v>
      </c>
    </row>
    <row r="79" spans="2:6" ht="15.75">
      <c r="B79" s="9"/>
      <c r="C79" s="9"/>
      <c r="D79" s="9"/>
      <c r="E79" s="9"/>
      <c r="F79" s="10"/>
    </row>
    <row r="80" spans="2:6" ht="15.75">
      <c r="B80" s="9"/>
      <c r="C80" s="9"/>
      <c r="D80" s="9"/>
      <c r="E80" s="9"/>
      <c r="F80" s="10"/>
    </row>
    <row r="81" spans="2:6" ht="15.75">
      <c r="B81" s="9"/>
      <c r="C81" s="9"/>
      <c r="D81" s="9"/>
      <c r="E81" s="9"/>
      <c r="F81" s="10"/>
    </row>
    <row r="82" spans="2:6" ht="15.75">
      <c r="B82" s="9"/>
      <c r="C82" s="9"/>
      <c r="D82" s="9"/>
      <c r="E82" s="9"/>
      <c r="F82" s="10"/>
    </row>
    <row r="83" spans="2:6" ht="15.75">
      <c r="B83" s="9"/>
      <c r="C83" s="9"/>
      <c r="D83" s="9"/>
      <c r="E83" s="9"/>
      <c r="F83" s="10"/>
    </row>
    <row r="84" spans="2:6" ht="15.75">
      <c r="B84" s="9"/>
      <c r="C84" s="9"/>
      <c r="D84" s="9"/>
      <c r="E84" s="9"/>
      <c r="F84" s="10"/>
    </row>
    <row r="85" spans="2:6" ht="15.75">
      <c r="B85" s="9"/>
      <c r="C85" s="9"/>
      <c r="D85" s="9"/>
      <c r="E85" s="9"/>
      <c r="F85" s="10"/>
    </row>
    <row r="86" spans="2:6" ht="15.75">
      <c r="B86" s="9"/>
      <c r="C86" s="9"/>
      <c r="D86" s="9"/>
      <c r="E86" s="9"/>
      <c r="F86" s="10"/>
    </row>
    <row r="87" spans="2:6" ht="15.75">
      <c r="B87" s="9"/>
      <c r="C87" s="9"/>
      <c r="D87" s="9"/>
      <c r="E87" s="9"/>
      <c r="F87" s="10"/>
    </row>
    <row r="88" spans="2:6" ht="15.75">
      <c r="B88" s="9"/>
      <c r="C88" s="9"/>
      <c r="D88" s="9"/>
      <c r="E88" s="9"/>
      <c r="F88" s="10"/>
    </row>
    <row r="89" spans="2:6" ht="15.75">
      <c r="B89" s="9"/>
      <c r="C89" s="9"/>
      <c r="D89" s="9"/>
      <c r="E89" s="9"/>
      <c r="F89" s="10"/>
    </row>
    <row r="90" spans="2:6" ht="15.75">
      <c r="B90" s="9"/>
      <c r="C90" s="9"/>
      <c r="D90" s="9"/>
      <c r="E90" s="9"/>
      <c r="F90" s="10"/>
    </row>
    <row r="91" spans="2:6" ht="15.75">
      <c r="B91" s="9"/>
      <c r="C91" s="9"/>
      <c r="D91" s="9"/>
      <c r="E91" s="9"/>
      <c r="F91" s="10"/>
    </row>
    <row r="92" spans="2:6" ht="15.75">
      <c r="B92" s="9"/>
      <c r="C92" s="9"/>
      <c r="D92" s="9"/>
      <c r="E92" s="9"/>
      <c r="F92" s="10"/>
    </row>
    <row r="93" spans="2:6" ht="15.75">
      <c r="B93" s="9"/>
      <c r="C93" s="9"/>
      <c r="D93" s="9"/>
      <c r="E93" s="9"/>
      <c r="F93" s="10"/>
    </row>
    <row r="94" spans="2:6" ht="15.75">
      <c r="B94" s="9"/>
      <c r="C94" s="9"/>
      <c r="D94" s="9"/>
      <c r="E94" s="9"/>
      <c r="F94" s="10"/>
    </row>
    <row r="95" spans="2:6" ht="15.75">
      <c r="B95" s="9"/>
      <c r="C95" s="9"/>
      <c r="D95" s="9"/>
      <c r="E95" s="9"/>
      <c r="F95" s="10"/>
    </row>
    <row r="96" spans="2:6" ht="15.75">
      <c r="B96" s="9"/>
      <c r="C96" s="9"/>
      <c r="D96" s="9"/>
      <c r="E96" s="9"/>
      <c r="F96" s="10"/>
    </row>
    <row r="97" spans="2:6" ht="15.75">
      <c r="B97" s="9"/>
      <c r="C97" s="9"/>
      <c r="D97" s="9"/>
      <c r="E97" s="9"/>
      <c r="F97" s="10"/>
    </row>
    <row r="98" spans="2:6" ht="15.75">
      <c r="B98" s="9"/>
      <c r="C98" s="9"/>
      <c r="D98" s="9"/>
      <c r="E98" s="9"/>
      <c r="F98" s="10"/>
    </row>
    <row r="99" spans="2:6" ht="15.75">
      <c r="B99" s="9"/>
      <c r="C99" s="9"/>
      <c r="D99" s="9"/>
      <c r="E99" s="9"/>
      <c r="F99" s="10"/>
    </row>
    <row r="100" spans="2:6" ht="15.75">
      <c r="B100" s="9"/>
      <c r="C100" s="9"/>
      <c r="D100" s="9"/>
      <c r="E100" s="9"/>
      <c r="F100" s="10"/>
    </row>
    <row r="101" spans="2:6" ht="15.75">
      <c r="B101" s="9"/>
      <c r="C101" s="9"/>
      <c r="D101" s="9"/>
      <c r="E101" s="9"/>
      <c r="F101" s="10"/>
    </row>
    <row r="102" spans="2:6" ht="15.75">
      <c r="B102" s="9"/>
      <c r="C102" s="9"/>
      <c r="D102" s="9"/>
      <c r="E102" s="9"/>
      <c r="F102" s="10"/>
    </row>
    <row r="103" spans="2:6" ht="15.75">
      <c r="B103" s="9"/>
      <c r="C103" s="9"/>
      <c r="D103" s="9"/>
      <c r="E103" s="9"/>
      <c r="F103" s="10"/>
    </row>
    <row r="104" spans="2:6" ht="15.75">
      <c r="B104" s="9"/>
      <c r="C104" s="9"/>
      <c r="D104" s="9"/>
      <c r="E104" s="9"/>
      <c r="F104" s="10"/>
    </row>
    <row r="105" spans="2:6" ht="15.75">
      <c r="B105" s="9"/>
      <c r="C105" s="9"/>
      <c r="D105" s="9"/>
      <c r="E105" s="9"/>
      <c r="F105" s="10"/>
    </row>
    <row r="106" spans="2:6" ht="15.75">
      <c r="B106" s="9"/>
      <c r="C106" s="9"/>
      <c r="D106" s="9"/>
      <c r="E106" s="9"/>
      <c r="F106" s="10"/>
    </row>
    <row r="107" spans="2:6" ht="15.75">
      <c r="B107" s="9"/>
      <c r="C107" s="9"/>
      <c r="D107" s="9"/>
      <c r="E107" s="9"/>
      <c r="F107" s="10"/>
    </row>
    <row r="108" spans="2:6" ht="15.75">
      <c r="B108" s="9"/>
      <c r="C108" s="9"/>
      <c r="D108" s="9"/>
      <c r="E108" s="9"/>
      <c r="F108" s="10"/>
    </row>
    <row r="109" spans="2:6" ht="15.75">
      <c r="B109" s="9"/>
      <c r="C109" s="9"/>
      <c r="D109" s="9"/>
      <c r="E109" s="9"/>
      <c r="F109" s="10"/>
    </row>
    <row r="110" spans="2:6" ht="15.75">
      <c r="B110" s="9"/>
      <c r="C110" s="9"/>
      <c r="D110" s="9"/>
      <c r="E110" s="9"/>
      <c r="F110" s="10"/>
    </row>
    <row r="111" spans="2:6" ht="15.75">
      <c r="B111" s="9"/>
      <c r="C111" s="9"/>
      <c r="D111" s="9"/>
      <c r="E111" s="9"/>
      <c r="F111" s="10"/>
    </row>
    <row r="112" spans="2:6" ht="15.75">
      <c r="B112" s="9"/>
      <c r="C112" s="9"/>
      <c r="D112" s="9"/>
      <c r="E112" s="9"/>
      <c r="F112" s="10"/>
    </row>
    <row r="113" spans="2:6" ht="15.75">
      <c r="B113" s="9"/>
      <c r="C113" s="9"/>
      <c r="D113" s="9"/>
      <c r="E113" s="9"/>
      <c r="F113" s="10"/>
    </row>
    <row r="114" spans="2:6" ht="15.75">
      <c r="B114" s="9"/>
      <c r="C114" s="9"/>
      <c r="D114" s="9"/>
      <c r="E114" s="9"/>
      <c r="F114" s="10"/>
    </row>
    <row r="115" spans="2:6" ht="15.75">
      <c r="B115" s="9"/>
      <c r="C115" s="9"/>
      <c r="D115" s="9"/>
      <c r="E115" s="9"/>
      <c r="F115" s="10"/>
    </row>
    <row r="116" spans="2:6" ht="15.75">
      <c r="B116" s="9"/>
      <c r="C116" s="9"/>
      <c r="D116" s="9"/>
      <c r="E116" s="9"/>
      <c r="F116" s="10"/>
    </row>
    <row r="117" spans="2:6" ht="15.75">
      <c r="B117" s="9"/>
      <c r="C117" s="9"/>
      <c r="D117" s="9"/>
      <c r="E117" s="9"/>
      <c r="F117" s="10"/>
    </row>
    <row r="118" spans="2:6" ht="15.75">
      <c r="B118" s="9"/>
      <c r="C118" s="9"/>
      <c r="D118" s="9"/>
      <c r="E118" s="9"/>
      <c r="F118" s="10"/>
    </row>
    <row r="119" spans="2:6" ht="15.75">
      <c r="B119" s="9"/>
      <c r="C119" s="9"/>
      <c r="D119" s="9"/>
      <c r="E119" s="9"/>
      <c r="F119" s="10"/>
    </row>
    <row r="120" spans="2:6" ht="15.75">
      <c r="B120" s="9"/>
      <c r="C120" s="9"/>
      <c r="D120" s="9"/>
      <c r="E120" s="9"/>
      <c r="F120" s="10"/>
    </row>
    <row r="121" spans="2:6" ht="15.75">
      <c r="B121" s="9"/>
      <c r="C121" s="9"/>
      <c r="D121" s="9"/>
      <c r="E121" s="9"/>
      <c r="F121" s="10"/>
    </row>
    <row r="122" spans="2:6" ht="15.75">
      <c r="B122" s="9"/>
      <c r="C122" s="9"/>
      <c r="D122" s="9"/>
      <c r="E122" s="9"/>
      <c r="F122" s="10"/>
    </row>
    <row r="123" spans="2:6" ht="15.75">
      <c r="B123" s="9"/>
      <c r="C123" s="9"/>
      <c r="D123" s="9"/>
      <c r="E123" s="9"/>
      <c r="F123" s="10"/>
    </row>
    <row r="124" spans="2:6" ht="15.75">
      <c r="B124" s="9"/>
      <c r="C124" s="9"/>
      <c r="D124" s="9"/>
      <c r="E124" s="9"/>
      <c r="F124" s="10"/>
    </row>
    <row r="125" spans="2:6" ht="15.75">
      <c r="B125" s="9"/>
      <c r="C125" s="9"/>
      <c r="D125" s="9"/>
      <c r="E125" s="9"/>
      <c r="F125" s="10"/>
    </row>
    <row r="126" spans="2:6" ht="15.75">
      <c r="B126" s="9"/>
      <c r="C126" s="9"/>
      <c r="D126" s="9"/>
      <c r="E126" s="9"/>
      <c r="F126" s="10"/>
    </row>
    <row r="127" spans="2:6" ht="15.75">
      <c r="B127" s="9"/>
      <c r="C127" s="9"/>
      <c r="D127" s="9"/>
      <c r="E127" s="9"/>
      <c r="F127" s="10"/>
    </row>
    <row r="128" spans="2:6" ht="15.75">
      <c r="B128" s="9"/>
      <c r="C128" s="9"/>
      <c r="D128" s="9"/>
      <c r="E128" s="9"/>
      <c r="F128" s="10"/>
    </row>
    <row r="129" spans="2:6" ht="15.75">
      <c r="B129" s="9"/>
      <c r="C129" s="9"/>
      <c r="D129" s="9"/>
      <c r="E129" s="9"/>
      <c r="F129" s="10"/>
    </row>
    <row r="130" spans="2:6" ht="15.75">
      <c r="B130" s="9"/>
      <c r="C130" s="9"/>
      <c r="D130" s="9"/>
      <c r="E130" s="9"/>
      <c r="F130" s="10"/>
    </row>
    <row r="131" spans="2:6" ht="15.75">
      <c r="B131" s="9"/>
      <c r="C131" s="9"/>
      <c r="D131" s="9"/>
      <c r="E131" s="9"/>
      <c r="F131" s="10"/>
    </row>
    <row r="132" spans="2:6" ht="15.75">
      <c r="B132" s="9"/>
      <c r="C132" s="9"/>
      <c r="D132" s="9"/>
      <c r="E132" s="9"/>
      <c r="F132" s="10"/>
    </row>
    <row r="133" spans="2:6" ht="15.75">
      <c r="B133" s="9"/>
      <c r="C133" s="9"/>
      <c r="D133" s="9"/>
      <c r="E133" s="9"/>
      <c r="F133" s="10"/>
    </row>
    <row r="134" spans="2:6" ht="15.75">
      <c r="B134" s="9"/>
      <c r="C134" s="9"/>
      <c r="D134" s="9"/>
      <c r="E134" s="9"/>
      <c r="F134" s="10"/>
    </row>
    <row r="135" spans="2:6" ht="15.75">
      <c r="B135" s="9"/>
      <c r="C135" s="9"/>
      <c r="D135" s="9"/>
      <c r="E135" s="9"/>
      <c r="F135" s="10"/>
    </row>
    <row r="136" spans="2:6" ht="15.75">
      <c r="B136" s="9"/>
      <c r="C136" s="9"/>
      <c r="D136" s="9"/>
      <c r="E136" s="9"/>
      <c r="F136" s="10"/>
    </row>
    <row r="137" spans="2:6" ht="15.75">
      <c r="B137" s="9"/>
      <c r="C137" s="9"/>
      <c r="D137" s="9"/>
      <c r="E137" s="9"/>
      <c r="F137" s="10"/>
    </row>
    <row r="138" spans="2:6" ht="15.75">
      <c r="B138" s="9"/>
      <c r="C138" s="9"/>
      <c r="D138" s="9"/>
      <c r="E138" s="9"/>
      <c r="F138" s="10"/>
    </row>
    <row r="139" spans="2:6" ht="15.75">
      <c r="B139" s="9"/>
      <c r="C139" s="9"/>
      <c r="D139" s="9"/>
      <c r="E139" s="9"/>
      <c r="F139" s="10"/>
    </row>
    <row r="140" spans="2:6" ht="15.75">
      <c r="B140" s="9"/>
      <c r="C140" s="9"/>
      <c r="D140" s="9"/>
      <c r="E140" s="9"/>
      <c r="F140" s="10"/>
    </row>
    <row r="141" spans="2:6" ht="15.75">
      <c r="B141" s="9"/>
      <c r="C141" s="9"/>
      <c r="D141" s="9"/>
      <c r="E141" s="9"/>
      <c r="F141" s="10"/>
    </row>
    <row r="142" spans="2:6" ht="15.75">
      <c r="B142" s="9"/>
      <c r="C142" s="9"/>
      <c r="D142" s="9"/>
      <c r="E142" s="9"/>
      <c r="F142" s="10"/>
    </row>
    <row r="143" spans="2:6" ht="15.75">
      <c r="B143" s="9"/>
      <c r="C143" s="9"/>
      <c r="D143" s="9"/>
      <c r="E143" s="9"/>
      <c r="F143" s="10"/>
    </row>
    <row r="144" spans="2:6" ht="15.75">
      <c r="B144" s="9"/>
      <c r="C144" s="9"/>
      <c r="D144" s="9"/>
      <c r="E144" s="9"/>
      <c r="F144" s="10"/>
    </row>
    <row r="145" spans="2:6" ht="15.75">
      <c r="B145" s="9"/>
      <c r="C145" s="9"/>
      <c r="D145" s="9"/>
      <c r="E145" s="9"/>
      <c r="F145" s="10"/>
    </row>
    <row r="146" spans="2:6" ht="15.75">
      <c r="B146" s="9"/>
      <c r="C146" s="9"/>
      <c r="D146" s="9"/>
      <c r="E146" s="9"/>
      <c r="F146" s="10"/>
    </row>
    <row r="147" spans="2:6" ht="15.75">
      <c r="B147" s="9"/>
      <c r="C147" s="9"/>
      <c r="D147" s="9"/>
      <c r="E147" s="9"/>
      <c r="F147" s="10"/>
    </row>
    <row r="148" spans="2:6" ht="15.75">
      <c r="B148" s="9"/>
      <c r="C148" s="9"/>
      <c r="D148" s="9"/>
      <c r="E148" s="9"/>
      <c r="F148" s="10"/>
    </row>
    <row r="149" spans="2:6" ht="15.75">
      <c r="B149" s="9"/>
      <c r="C149" s="9"/>
      <c r="D149" s="9"/>
      <c r="E149" s="9"/>
      <c r="F149" s="10"/>
    </row>
    <row r="150" spans="2:6" ht="15.75">
      <c r="B150" s="9"/>
      <c r="C150" s="9"/>
      <c r="D150" s="9"/>
      <c r="E150" s="9"/>
      <c r="F150" s="10"/>
    </row>
    <row r="151" spans="2:6" ht="15.75">
      <c r="B151" s="9"/>
      <c r="C151" s="9"/>
      <c r="D151" s="9"/>
      <c r="E151" s="9"/>
      <c r="F151" s="10"/>
    </row>
    <row r="152" spans="2:6" ht="15.75">
      <c r="B152" s="9"/>
      <c r="C152" s="9"/>
      <c r="D152" s="9"/>
      <c r="E152" s="9"/>
      <c r="F152" s="10"/>
    </row>
    <row r="153" spans="2:6" ht="15.75">
      <c r="B153" s="9"/>
      <c r="C153" s="9"/>
      <c r="D153" s="9"/>
      <c r="E153" s="9"/>
      <c r="F153" s="10"/>
    </row>
    <row r="154" spans="2:6" ht="15.75">
      <c r="B154" s="9"/>
      <c r="C154" s="9"/>
      <c r="D154" s="9"/>
      <c r="E154" s="9"/>
      <c r="F154" s="10"/>
    </row>
    <row r="155" spans="2:6" ht="15.75">
      <c r="B155" s="9"/>
      <c r="C155" s="9"/>
      <c r="D155" s="9"/>
      <c r="E155" s="9"/>
      <c r="F155" s="10"/>
    </row>
    <row r="156" spans="2:6" ht="15.75">
      <c r="B156" s="9"/>
      <c r="C156" s="9"/>
      <c r="D156" s="9"/>
      <c r="E156" s="9"/>
      <c r="F156" s="10"/>
    </row>
    <row r="157" spans="2:6" ht="15.75">
      <c r="B157" s="9"/>
      <c r="C157" s="9"/>
      <c r="D157" s="9"/>
      <c r="E157" s="9"/>
      <c r="F157" s="10"/>
    </row>
    <row r="158" spans="2:6" ht="15.75">
      <c r="B158" s="9"/>
      <c r="C158" s="9"/>
      <c r="D158" s="9"/>
      <c r="E158" s="9"/>
      <c r="F158" s="10"/>
    </row>
    <row r="159" spans="2:6" ht="15.75">
      <c r="B159" s="9"/>
      <c r="C159" s="9"/>
      <c r="D159" s="9"/>
      <c r="E159" s="9"/>
      <c r="F159" s="10"/>
    </row>
    <row r="160" spans="2:6" ht="15.75">
      <c r="B160" s="9"/>
      <c r="C160" s="9"/>
      <c r="D160" s="9"/>
      <c r="E160" s="9"/>
      <c r="F160" s="10"/>
    </row>
    <row r="161" spans="2:6" ht="15.75">
      <c r="B161" s="9"/>
      <c r="C161" s="9"/>
      <c r="D161" s="9"/>
      <c r="E161" s="9"/>
      <c r="F161" s="10"/>
    </row>
    <row r="162" spans="2:6" ht="15.75">
      <c r="B162" s="9"/>
      <c r="C162" s="9"/>
      <c r="D162" s="9"/>
      <c r="E162" s="9"/>
      <c r="F162" s="10"/>
    </row>
    <row r="163" spans="2:6" ht="15.75">
      <c r="B163" s="9"/>
      <c r="C163" s="9"/>
      <c r="D163" s="9"/>
      <c r="E163" s="9"/>
      <c r="F163" s="10"/>
    </row>
    <row r="164" spans="2:6" ht="15.75">
      <c r="B164" s="9"/>
      <c r="C164" s="9"/>
      <c r="D164" s="9"/>
      <c r="E164" s="9"/>
      <c r="F164" s="10"/>
    </row>
    <row r="165" spans="2:6" ht="15.75">
      <c r="B165" s="9"/>
      <c r="C165" s="9"/>
      <c r="D165" s="9"/>
      <c r="E165" s="9"/>
      <c r="F165" s="10"/>
    </row>
    <row r="166" spans="2:6" ht="15.75">
      <c r="B166" s="9"/>
      <c r="C166" s="9"/>
      <c r="D166" s="9"/>
      <c r="E166" s="9"/>
      <c r="F166" s="10"/>
    </row>
    <row r="167" spans="2:6" ht="15.75">
      <c r="B167" s="9"/>
      <c r="C167" s="9"/>
      <c r="D167" s="9"/>
      <c r="E167" s="9"/>
      <c r="F167" s="10"/>
    </row>
    <row r="168" spans="2:6" ht="15.75">
      <c r="B168" s="9"/>
      <c r="C168" s="9"/>
      <c r="D168" s="9"/>
      <c r="E168" s="9"/>
      <c r="F168" s="10"/>
    </row>
    <row r="169" spans="2:6" ht="15.75">
      <c r="B169" s="9"/>
      <c r="C169" s="9"/>
      <c r="D169" s="9"/>
      <c r="E169" s="9"/>
      <c r="F169" s="10"/>
    </row>
    <row r="170" spans="2:6" ht="15.75">
      <c r="B170" s="9"/>
      <c r="C170" s="9"/>
      <c r="D170" s="9"/>
      <c r="E170" s="9"/>
      <c r="F170" s="10"/>
    </row>
    <row r="171" spans="2:6" ht="15.75">
      <c r="B171" s="9"/>
      <c r="C171" s="9"/>
      <c r="D171" s="9"/>
      <c r="E171" s="9"/>
      <c r="F171" s="10"/>
    </row>
    <row r="172" spans="2:6" ht="15.75">
      <c r="B172" s="9"/>
      <c r="C172" s="9"/>
      <c r="D172" s="9"/>
      <c r="E172" s="9"/>
      <c r="F172" s="10"/>
    </row>
    <row r="173" spans="2:6" ht="15.75">
      <c r="B173" s="9"/>
      <c r="C173" s="9"/>
      <c r="D173" s="9"/>
      <c r="E173" s="9"/>
      <c r="F173" s="10"/>
    </row>
    <row r="174" spans="2:6" ht="15.75">
      <c r="B174" s="9"/>
      <c r="C174" s="9"/>
      <c r="D174" s="9"/>
      <c r="E174" s="9"/>
      <c r="F174" s="10"/>
    </row>
    <row r="175" spans="2:6" ht="15.75">
      <c r="B175" s="9"/>
      <c r="C175" s="9"/>
      <c r="D175" s="9"/>
      <c r="E175" s="9"/>
      <c r="F175" s="10"/>
    </row>
    <row r="176" spans="2:6" ht="15.75">
      <c r="B176" s="9"/>
      <c r="C176" s="9"/>
      <c r="D176" s="9"/>
      <c r="E176" s="9"/>
      <c r="F176" s="10"/>
    </row>
    <row r="177" spans="2:6" ht="15.75">
      <c r="B177" s="9"/>
      <c r="C177" s="9"/>
      <c r="D177" s="9"/>
      <c r="E177" s="9"/>
      <c r="F177" s="10"/>
    </row>
    <row r="178" spans="2:6" ht="15.75">
      <c r="B178" s="9"/>
      <c r="C178" s="9"/>
      <c r="D178" s="9"/>
      <c r="E178" s="9"/>
      <c r="F178" s="10"/>
    </row>
    <row r="179" spans="2:6" ht="15.75">
      <c r="B179" s="9"/>
      <c r="C179" s="9"/>
      <c r="D179" s="9"/>
      <c r="E179" s="9"/>
      <c r="F179" s="10"/>
    </row>
    <row r="180" spans="2:6" ht="15.75">
      <c r="B180" s="9"/>
      <c r="C180" s="9"/>
      <c r="D180" s="9"/>
      <c r="E180" s="9"/>
      <c r="F180" s="10"/>
    </row>
    <row r="181" spans="2:6" ht="15.75">
      <c r="B181" s="9"/>
      <c r="C181" s="9"/>
      <c r="D181" s="9"/>
      <c r="E181" s="9"/>
      <c r="F181" s="10"/>
    </row>
    <row r="182" spans="2:6" ht="15.75">
      <c r="B182" s="9"/>
      <c r="C182" s="9"/>
      <c r="D182" s="9"/>
      <c r="E182" s="9"/>
      <c r="F182" s="10"/>
    </row>
    <row r="183" spans="2:6" ht="15.75">
      <c r="B183" s="9"/>
      <c r="C183" s="9"/>
      <c r="D183" s="9"/>
      <c r="E183" s="9"/>
      <c r="F183" s="10"/>
    </row>
    <row r="184" spans="2:6" ht="15.75">
      <c r="B184" s="9"/>
      <c r="C184" s="9"/>
      <c r="D184" s="9"/>
      <c r="E184" s="9"/>
      <c r="F184" s="10"/>
    </row>
    <row r="185" spans="2:6" ht="15.75">
      <c r="B185" s="9"/>
      <c r="C185" s="9"/>
      <c r="D185" s="9"/>
      <c r="E185" s="9"/>
      <c r="F185" s="10"/>
    </row>
    <row r="186" spans="2:6" ht="15.75">
      <c r="B186" s="9"/>
      <c r="C186" s="9"/>
      <c r="D186" s="9"/>
      <c r="E186" s="9"/>
      <c r="F186" s="10"/>
    </row>
    <row r="187" spans="2:6" ht="15.75">
      <c r="B187" s="9"/>
      <c r="C187" s="9"/>
      <c r="D187" s="9"/>
      <c r="E187" s="9"/>
      <c r="F187" s="10"/>
    </row>
    <row r="188" spans="2:6" ht="15.75">
      <c r="B188" s="9"/>
      <c r="C188" s="9"/>
      <c r="D188" s="9"/>
      <c r="E188" s="9"/>
      <c r="F188" s="10"/>
    </row>
    <row r="189" spans="2:6" ht="15.75">
      <c r="B189" s="9"/>
      <c r="C189" s="9"/>
      <c r="D189" s="9"/>
      <c r="E189" s="9"/>
      <c r="F189" s="10"/>
    </row>
    <row r="190" spans="2:6" ht="15.75">
      <c r="B190" s="9"/>
      <c r="C190" s="9"/>
      <c r="D190" s="9"/>
      <c r="E190" s="9"/>
      <c r="F190" s="10"/>
    </row>
    <row r="191" spans="2:6" ht="15.75">
      <c r="B191" s="9"/>
      <c r="C191" s="9"/>
      <c r="D191" s="9"/>
      <c r="E191" s="9"/>
      <c r="F191" s="10"/>
    </row>
    <row r="192" spans="2:6" ht="15.75">
      <c r="B192" s="9"/>
      <c r="C192" s="9"/>
      <c r="D192" s="9"/>
      <c r="E192" s="9"/>
      <c r="F192" s="10"/>
    </row>
    <row r="193" spans="2:6" ht="15.75">
      <c r="B193" s="9"/>
      <c r="C193" s="9"/>
      <c r="D193" s="9"/>
      <c r="E193" s="9"/>
      <c r="F193" s="10"/>
    </row>
    <row r="194" spans="2:6" ht="15.75">
      <c r="B194" s="9"/>
      <c r="C194" s="9"/>
      <c r="D194" s="9"/>
      <c r="E194" s="9"/>
      <c r="F194" s="10"/>
    </row>
    <row r="195" spans="2:6" ht="15.75">
      <c r="B195" s="9"/>
      <c r="C195" s="9"/>
      <c r="D195" s="9"/>
      <c r="E195" s="9"/>
      <c r="F195" s="10"/>
    </row>
    <row r="196" spans="2:6" ht="15.75">
      <c r="B196" s="9"/>
      <c r="C196" s="9"/>
      <c r="D196" s="9"/>
      <c r="E196" s="9"/>
      <c r="F196" s="10"/>
    </row>
    <row r="197" spans="2:6" ht="15.75">
      <c r="B197" s="9"/>
      <c r="C197" s="9"/>
      <c r="D197" s="9"/>
      <c r="E197" s="9"/>
      <c r="F197" s="10"/>
    </row>
    <row r="198" spans="2:6" ht="15.75">
      <c r="B198" s="9"/>
      <c r="C198" s="9"/>
      <c r="D198" s="9"/>
      <c r="E198" s="9"/>
      <c r="F198" s="10"/>
    </row>
    <row r="199" spans="2:6" ht="15.75">
      <c r="B199" s="9"/>
      <c r="C199" s="9"/>
      <c r="D199" s="9"/>
      <c r="E199" s="9"/>
      <c r="F199" s="10"/>
    </row>
    <row r="200" spans="2:6" ht="15.75">
      <c r="B200" s="9"/>
      <c r="C200" s="9"/>
      <c r="D200" s="9"/>
      <c r="E200" s="9"/>
      <c r="F200" s="10"/>
    </row>
    <row r="201" spans="2:6" ht="15.75">
      <c r="B201" s="9"/>
      <c r="C201" s="9"/>
      <c r="D201" s="9"/>
      <c r="E201" s="9"/>
      <c r="F201" s="10"/>
    </row>
    <row r="202" spans="2:6" ht="15.75">
      <c r="B202" s="9"/>
      <c r="C202" s="9"/>
      <c r="D202" s="9"/>
      <c r="E202" s="9"/>
      <c r="F202" s="10"/>
    </row>
    <row r="203" spans="2:6" ht="15.75">
      <c r="B203" s="9"/>
      <c r="C203" s="9"/>
      <c r="D203" s="9"/>
      <c r="E203" s="9"/>
      <c r="F203" s="10"/>
    </row>
    <row r="204" spans="2:6" ht="15.75">
      <c r="B204" s="9"/>
      <c r="C204" s="9"/>
      <c r="D204" s="9"/>
      <c r="E204" s="9"/>
      <c r="F204" s="10"/>
    </row>
    <row r="205" spans="2:6" ht="15.75">
      <c r="B205" s="9"/>
      <c r="C205" s="9"/>
      <c r="D205" s="9"/>
      <c r="E205" s="9"/>
      <c r="F205" s="10"/>
    </row>
    <row r="206" spans="2:6" ht="15.75">
      <c r="B206" s="9"/>
      <c r="C206" s="9"/>
      <c r="D206" s="9"/>
      <c r="E206" s="9"/>
      <c r="F206" s="10"/>
    </row>
    <row r="207" spans="2:6" ht="15.75">
      <c r="B207" s="9"/>
      <c r="C207" s="9"/>
      <c r="D207" s="9"/>
      <c r="E207" s="9"/>
      <c r="F207" s="10"/>
    </row>
    <row r="208" spans="2:6" ht="15.75">
      <c r="B208" s="9"/>
      <c r="C208" s="9"/>
      <c r="D208" s="9"/>
      <c r="E208" s="9"/>
      <c r="F208" s="10"/>
    </row>
    <row r="209" spans="2:6" ht="15.75">
      <c r="B209" s="9"/>
      <c r="C209" s="9"/>
      <c r="D209" s="9"/>
      <c r="E209" s="9"/>
      <c r="F209" s="10"/>
    </row>
    <row r="210" spans="2:6" ht="15.75">
      <c r="B210" s="9"/>
      <c r="C210" s="9"/>
      <c r="D210" s="9"/>
      <c r="E210" s="9"/>
      <c r="F210" s="10"/>
    </row>
    <row r="211" spans="2:6" ht="15.75">
      <c r="B211" s="9"/>
      <c r="C211" s="9"/>
      <c r="D211" s="9"/>
      <c r="E211" s="9"/>
      <c r="F211" s="10"/>
    </row>
    <row r="212" spans="2:6" ht="15.75">
      <c r="B212" s="9"/>
      <c r="C212" s="9"/>
      <c r="D212" s="9"/>
      <c r="E212" s="9"/>
      <c r="F212" s="10"/>
    </row>
    <row r="213" spans="2:6" ht="15.75">
      <c r="B213" s="9"/>
      <c r="C213" s="9"/>
      <c r="D213" s="9"/>
      <c r="E213" s="9"/>
      <c r="F213" s="10"/>
    </row>
    <row r="214" spans="2:6" ht="15.75">
      <c r="B214" s="9"/>
      <c r="C214" s="9"/>
      <c r="D214" s="9"/>
      <c r="E214" s="9"/>
      <c r="F214" s="10"/>
    </row>
    <row r="215" spans="2:6" ht="15.75">
      <c r="B215" s="9"/>
      <c r="C215" s="9"/>
      <c r="D215" s="9"/>
      <c r="E215" s="9"/>
      <c r="F215" s="10"/>
    </row>
    <row r="216" spans="2:6" ht="15.75">
      <c r="B216" s="9"/>
      <c r="C216" s="9"/>
      <c r="D216" s="9"/>
      <c r="E216" s="9"/>
      <c r="F216" s="10"/>
    </row>
    <row r="217" spans="2:6" ht="15.75">
      <c r="B217" s="9"/>
      <c r="C217" s="9"/>
      <c r="D217" s="9"/>
      <c r="E217" s="9"/>
      <c r="F217" s="10"/>
    </row>
    <row r="218" spans="2:6" ht="15.75">
      <c r="B218" s="9"/>
      <c r="C218" s="9"/>
      <c r="D218" s="9"/>
      <c r="E218" s="9"/>
      <c r="F218" s="10"/>
    </row>
    <row r="219" spans="2:6" ht="15.75">
      <c r="B219" s="9"/>
      <c r="C219" s="9"/>
      <c r="D219" s="9"/>
      <c r="E219" s="9"/>
      <c r="F219" s="10"/>
    </row>
    <row r="220" spans="2:6" ht="15.75">
      <c r="B220" s="9"/>
      <c r="C220" s="9"/>
      <c r="D220" s="9"/>
      <c r="E220" s="9"/>
      <c r="F220" s="10"/>
    </row>
    <row r="221" spans="2:6" ht="15.75">
      <c r="B221" s="9"/>
      <c r="C221" s="9"/>
      <c r="D221" s="9"/>
      <c r="E221" s="9"/>
      <c r="F221" s="10"/>
    </row>
    <row r="222" spans="2:6" ht="15.75">
      <c r="B222" s="9"/>
      <c r="C222" s="9"/>
      <c r="D222" s="9"/>
      <c r="E222" s="9"/>
      <c r="F222" s="10"/>
    </row>
    <row r="223" spans="2:6" ht="15.75">
      <c r="B223" s="9"/>
      <c r="C223" s="9"/>
      <c r="D223" s="9"/>
      <c r="E223" s="9"/>
      <c r="F223" s="10"/>
    </row>
    <row r="224" spans="2:6" ht="15.75">
      <c r="B224" s="9"/>
      <c r="C224" s="9"/>
      <c r="D224" s="9"/>
      <c r="E224" s="9"/>
      <c r="F224" s="10"/>
    </row>
    <row r="225" spans="2:6" ht="15.75">
      <c r="B225" s="9"/>
      <c r="C225" s="9"/>
      <c r="D225" s="9"/>
      <c r="E225" s="9"/>
      <c r="F225" s="10"/>
    </row>
    <row r="226" spans="2:6" ht="15.75">
      <c r="B226" s="9"/>
      <c r="C226" s="9"/>
      <c r="D226" s="9"/>
      <c r="E226" s="9"/>
      <c r="F226" s="10"/>
    </row>
    <row r="227" spans="2:6" ht="15.75">
      <c r="B227" s="9"/>
      <c r="C227" s="9"/>
      <c r="D227" s="9"/>
      <c r="E227" s="9"/>
      <c r="F227" s="10"/>
    </row>
    <row r="228" spans="2:6" ht="15.75">
      <c r="B228" s="9"/>
      <c r="C228" s="9"/>
      <c r="D228" s="9"/>
      <c r="E228" s="9"/>
      <c r="F228" s="10"/>
    </row>
    <row r="229" spans="2:6" ht="15.75">
      <c r="B229" s="9"/>
      <c r="C229" s="9"/>
      <c r="D229" s="9"/>
      <c r="E229" s="9"/>
      <c r="F229" s="10"/>
    </row>
    <row r="230" spans="2:6" ht="15.75">
      <c r="B230" s="9"/>
      <c r="C230" s="9"/>
      <c r="D230" s="9"/>
      <c r="E230" s="9"/>
      <c r="F230" s="10"/>
    </row>
    <row r="231" spans="2:6" ht="15.75">
      <c r="B231" s="9"/>
      <c r="C231" s="9"/>
      <c r="D231" s="9"/>
      <c r="E231" s="9"/>
      <c r="F231" s="10"/>
    </row>
    <row r="232" spans="2:6" ht="15.75">
      <c r="B232" s="9"/>
      <c r="C232" s="9"/>
      <c r="D232" s="9"/>
      <c r="E232" s="9"/>
      <c r="F232" s="10"/>
    </row>
    <row r="233" spans="2:6" ht="15.75">
      <c r="B233" s="9"/>
      <c r="C233" s="9"/>
      <c r="D233" s="9"/>
      <c r="E233" s="9"/>
      <c r="F233" s="10"/>
    </row>
    <row r="234" spans="2:6" ht="15.75">
      <c r="B234" s="9"/>
      <c r="C234" s="9"/>
      <c r="D234" s="9"/>
      <c r="E234" s="9"/>
      <c r="F234" s="10"/>
    </row>
    <row r="235" spans="2:6" ht="15.75">
      <c r="B235" s="9"/>
      <c r="C235" s="9"/>
      <c r="D235" s="9"/>
      <c r="E235" s="9"/>
      <c r="F235" s="10"/>
    </row>
    <row r="236" spans="2:6" ht="15.75">
      <c r="B236" s="9"/>
      <c r="C236" s="9"/>
      <c r="D236" s="9"/>
      <c r="E236" s="9"/>
      <c r="F236" s="10"/>
    </row>
    <row r="237" spans="2:6" ht="15.75">
      <c r="B237" s="9"/>
      <c r="C237" s="9"/>
      <c r="D237" s="9"/>
      <c r="E237" s="9"/>
      <c r="F237" s="10"/>
    </row>
    <row r="238" spans="2:6" ht="15.75">
      <c r="B238" s="9"/>
      <c r="C238" s="9"/>
      <c r="D238" s="9"/>
      <c r="E238" s="9"/>
      <c r="F238" s="10"/>
    </row>
    <row r="239" spans="2:6" ht="15.75">
      <c r="B239" s="9"/>
      <c r="C239" s="9"/>
      <c r="D239" s="9"/>
      <c r="E239" s="9"/>
      <c r="F239" s="10"/>
    </row>
    <row r="240" spans="2:6" ht="15.75">
      <c r="B240" s="9"/>
      <c r="C240" s="9"/>
      <c r="D240" s="9"/>
      <c r="E240" s="9"/>
      <c r="F240" s="10"/>
    </row>
    <row r="241" spans="2:6" ht="15.75">
      <c r="B241" s="9"/>
      <c r="C241" s="9"/>
      <c r="D241" s="9"/>
      <c r="E241" s="9"/>
      <c r="F241" s="10"/>
    </row>
    <row r="242" spans="2:6" ht="15.75">
      <c r="B242" s="9"/>
      <c r="C242" s="9"/>
      <c r="D242" s="9"/>
      <c r="E242" s="9"/>
      <c r="F242" s="10"/>
    </row>
    <row r="243" spans="2:6" ht="15.75">
      <c r="B243" s="9"/>
      <c r="C243" s="9"/>
      <c r="D243" s="9"/>
      <c r="E243" s="9"/>
      <c r="F243" s="10"/>
    </row>
    <row r="244" spans="2:6" ht="15.75">
      <c r="B244" s="9"/>
      <c r="C244" s="9"/>
      <c r="D244" s="9"/>
      <c r="E244" s="9"/>
      <c r="F244" s="10"/>
    </row>
    <row r="245" spans="2:6" ht="15.75">
      <c r="B245" s="9"/>
      <c r="C245" s="9"/>
      <c r="D245" s="9"/>
      <c r="E245" s="9"/>
      <c r="F245" s="10"/>
    </row>
    <row r="246" spans="2:6" ht="15.75">
      <c r="B246" s="9"/>
      <c r="C246" s="9"/>
      <c r="D246" s="9"/>
      <c r="E246" s="9"/>
      <c r="F246" s="10"/>
    </row>
    <row r="247" spans="2:6" ht="15.75">
      <c r="B247" s="9"/>
      <c r="C247" s="9"/>
      <c r="D247" s="9"/>
      <c r="E247" s="9"/>
      <c r="F247" s="10"/>
    </row>
    <row r="248" spans="2:6" ht="15.75">
      <c r="B248" s="9"/>
      <c r="C248" s="9"/>
      <c r="D248" s="9"/>
      <c r="E248" s="9"/>
      <c r="F248" s="10"/>
    </row>
    <row r="249" spans="2:6" ht="15.75">
      <c r="B249" s="9"/>
      <c r="C249" s="9"/>
      <c r="D249" s="9"/>
      <c r="E249" s="9"/>
      <c r="F249" s="10"/>
    </row>
    <row r="250" spans="2:6" ht="15.75">
      <c r="B250" s="9"/>
      <c r="C250" s="9"/>
      <c r="D250" s="9"/>
      <c r="E250" s="9"/>
      <c r="F250" s="10"/>
    </row>
    <row r="251" spans="2:6" ht="15.75">
      <c r="B251" s="9"/>
      <c r="C251" s="9"/>
      <c r="D251" s="9"/>
      <c r="E251" s="9"/>
      <c r="F251" s="10"/>
    </row>
    <row r="252" spans="2:6" ht="15.75">
      <c r="B252" s="9"/>
      <c r="C252" s="9"/>
      <c r="D252" s="9"/>
      <c r="E252" s="9"/>
      <c r="F252" s="10"/>
    </row>
    <row r="253" spans="2:6" ht="15.75">
      <c r="B253" s="9"/>
      <c r="C253" s="9"/>
      <c r="D253" s="9"/>
      <c r="E253" s="9"/>
      <c r="F253" s="10"/>
    </row>
    <row r="254" spans="2:6" ht="15.75">
      <c r="B254" s="9"/>
      <c r="C254" s="9"/>
      <c r="D254" s="9"/>
      <c r="E254" s="9"/>
      <c r="F254" s="10"/>
    </row>
    <row r="255" spans="2:6" ht="15.75">
      <c r="B255" s="9"/>
      <c r="C255" s="9"/>
      <c r="D255" s="9"/>
      <c r="E255" s="9"/>
      <c r="F255" s="10"/>
    </row>
    <row r="256" spans="2:6" ht="15.75">
      <c r="B256" s="9"/>
      <c r="C256" s="9"/>
      <c r="D256" s="9"/>
      <c r="E256" s="9"/>
      <c r="F256" s="10"/>
    </row>
    <row r="257" spans="2:6" ht="15.75">
      <c r="B257" s="9"/>
      <c r="C257" s="9"/>
      <c r="D257" s="9"/>
      <c r="E257" s="9"/>
      <c r="F257" s="10"/>
    </row>
    <row r="258" spans="2:6" ht="15.75">
      <c r="B258" s="9"/>
      <c r="C258" s="9"/>
      <c r="D258" s="9"/>
      <c r="E258" s="9"/>
      <c r="F258" s="10"/>
    </row>
    <row r="259" spans="2:6" ht="15.75">
      <c r="B259" s="9"/>
      <c r="C259" s="9"/>
      <c r="D259" s="9"/>
      <c r="E259" s="9"/>
      <c r="F259" s="10"/>
    </row>
    <row r="260" spans="2:6" ht="15.75">
      <c r="B260" s="9"/>
      <c r="C260" s="9"/>
      <c r="D260" s="9"/>
      <c r="E260" s="9"/>
      <c r="F260" s="10"/>
    </row>
    <row r="261" spans="2:6" ht="15.75">
      <c r="B261" s="9"/>
      <c r="C261" s="9"/>
      <c r="D261" s="9"/>
      <c r="E261" s="9"/>
      <c r="F261" s="10"/>
    </row>
    <row r="262" spans="2:6" ht="15.75">
      <c r="B262" s="9"/>
      <c r="C262" s="9"/>
      <c r="D262" s="9"/>
      <c r="E262" s="9"/>
      <c r="F262" s="10"/>
    </row>
    <row r="263" spans="2:6" ht="15.75">
      <c r="B263" s="9"/>
      <c r="C263" s="9"/>
      <c r="D263" s="9"/>
      <c r="E263" s="9"/>
      <c r="F263" s="10"/>
    </row>
    <row r="264" spans="2:6" ht="15.75">
      <c r="B264" s="9"/>
      <c r="C264" s="9"/>
      <c r="D264" s="9"/>
      <c r="E264" s="9"/>
      <c r="F264" s="10"/>
    </row>
    <row r="265" spans="2:6" ht="15.75">
      <c r="B265" s="9"/>
      <c r="C265" s="9"/>
      <c r="D265" s="9"/>
      <c r="E265" s="9"/>
      <c r="F265" s="10"/>
    </row>
    <row r="266" spans="2:6" ht="15.75">
      <c r="B266" s="9"/>
      <c r="C266" s="9"/>
      <c r="D266" s="9"/>
      <c r="E266" s="9"/>
      <c r="F266" s="10"/>
    </row>
    <row r="267" spans="2:6" ht="15.75">
      <c r="B267" s="9"/>
      <c r="C267" s="9"/>
      <c r="D267" s="9"/>
      <c r="E267" s="9"/>
      <c r="F267" s="10"/>
    </row>
    <row r="268" spans="2:6" ht="15.75">
      <c r="B268" s="9"/>
      <c r="C268" s="9"/>
      <c r="D268" s="9"/>
      <c r="E268" s="9"/>
      <c r="F268" s="10"/>
    </row>
    <row r="269" spans="2:6" ht="15.75">
      <c r="B269" s="9"/>
      <c r="C269" s="9"/>
      <c r="D269" s="9"/>
      <c r="E269" s="9"/>
      <c r="F269" s="10"/>
    </row>
    <row r="270" spans="2:6" ht="15.75">
      <c r="B270" s="9"/>
      <c r="C270" s="9"/>
      <c r="D270" s="9"/>
      <c r="E270" s="9"/>
      <c r="F270" s="10"/>
    </row>
    <row r="271" spans="2:6" ht="15.75">
      <c r="B271" s="9"/>
      <c r="C271" s="9"/>
      <c r="D271" s="9"/>
      <c r="E271" s="9"/>
      <c r="F271" s="10"/>
    </row>
    <row r="272" spans="2:6" ht="15.75">
      <c r="B272" s="9"/>
      <c r="C272" s="9"/>
      <c r="D272" s="9"/>
      <c r="E272" s="9"/>
      <c r="F272" s="10"/>
    </row>
    <row r="273" spans="2:6" ht="15.75">
      <c r="B273" s="9"/>
      <c r="C273" s="9"/>
      <c r="D273" s="9"/>
      <c r="E273" s="9"/>
      <c r="F273" s="10"/>
    </row>
    <row r="274" spans="2:6" ht="15.75">
      <c r="B274" s="9"/>
      <c r="C274" s="9"/>
      <c r="D274" s="9"/>
      <c r="E274" s="9"/>
      <c r="F274" s="10"/>
    </row>
    <row r="275" spans="2:6" ht="15.75">
      <c r="B275" s="9"/>
      <c r="C275" s="9"/>
      <c r="D275" s="9"/>
      <c r="E275" s="9"/>
      <c r="F275" s="10"/>
    </row>
    <row r="276" spans="2:6" ht="15.75">
      <c r="B276" s="9"/>
      <c r="C276" s="9"/>
      <c r="D276" s="9"/>
      <c r="E276" s="9"/>
      <c r="F276" s="10"/>
    </row>
    <row r="277" spans="2:6" ht="15.75">
      <c r="B277" s="9"/>
      <c r="C277" s="9"/>
      <c r="D277" s="9"/>
      <c r="E277" s="9"/>
      <c r="F277" s="10"/>
    </row>
    <row r="278" spans="2:6" ht="15.75">
      <c r="B278" s="9"/>
      <c r="C278" s="9"/>
      <c r="D278" s="9"/>
      <c r="E278" s="9"/>
      <c r="F278" s="10"/>
    </row>
    <row r="279" spans="2:6" ht="15.75">
      <c r="B279" s="9"/>
      <c r="C279" s="9"/>
      <c r="D279" s="9"/>
      <c r="E279" s="9"/>
      <c r="F279" s="10"/>
    </row>
    <row r="280" spans="2:6" ht="15.75">
      <c r="B280" s="9"/>
      <c r="C280" s="9"/>
      <c r="D280" s="9"/>
      <c r="E280" s="9"/>
      <c r="F280" s="10"/>
    </row>
    <row r="281" spans="2:6" ht="15.75">
      <c r="B281" s="9"/>
      <c r="C281" s="9"/>
      <c r="D281" s="9"/>
      <c r="E281" s="9"/>
      <c r="F281" s="10"/>
    </row>
    <row r="282" spans="2:6" ht="15.75">
      <c r="B282" s="9"/>
      <c r="C282" s="9"/>
      <c r="D282" s="9"/>
      <c r="E282" s="9"/>
      <c r="F282" s="10"/>
    </row>
    <row r="283" spans="2:6" ht="15.75">
      <c r="B283" s="9"/>
      <c r="C283" s="9"/>
      <c r="D283" s="9"/>
      <c r="E283" s="9"/>
      <c r="F283" s="10"/>
    </row>
    <row r="284" spans="2:6" ht="15.75">
      <c r="B284" s="9"/>
      <c r="C284" s="9"/>
      <c r="D284" s="9"/>
      <c r="E284" s="9"/>
      <c r="F284" s="10"/>
    </row>
    <row r="285" spans="2:6" ht="15.75">
      <c r="B285" s="9"/>
      <c r="C285" s="9"/>
      <c r="D285" s="9"/>
      <c r="E285" s="9"/>
      <c r="F285" s="10"/>
    </row>
    <row r="286" spans="2:6" ht="15.75">
      <c r="B286" s="9"/>
      <c r="C286" s="9"/>
      <c r="D286" s="9"/>
      <c r="E286" s="9"/>
      <c r="F286" s="10"/>
    </row>
    <row r="287" spans="2:6" ht="15.75">
      <c r="B287" s="9"/>
      <c r="C287" s="9"/>
      <c r="D287" s="9"/>
      <c r="E287" s="9"/>
      <c r="F287" s="10"/>
    </row>
    <row r="288" spans="2:6" ht="15.75">
      <c r="B288" s="9"/>
      <c r="C288" s="9"/>
      <c r="D288" s="9"/>
      <c r="E288" s="9"/>
      <c r="F288" s="10"/>
    </row>
    <row r="289" spans="2:6" ht="15.75">
      <c r="B289" s="9"/>
      <c r="C289" s="9"/>
      <c r="D289" s="9"/>
      <c r="E289" s="9"/>
      <c r="F289" s="10"/>
    </row>
    <row r="290" spans="2:6" ht="15.75">
      <c r="B290" s="9"/>
      <c r="C290" s="9"/>
      <c r="D290" s="9"/>
      <c r="E290" s="9"/>
      <c r="F290" s="10"/>
    </row>
    <row r="291" spans="2:6" ht="15.75">
      <c r="B291" s="9"/>
      <c r="C291" s="9"/>
      <c r="D291" s="9"/>
      <c r="E291" s="9"/>
      <c r="F291" s="10"/>
    </row>
    <row r="292" spans="2:6" ht="15.75">
      <c r="B292" s="9"/>
      <c r="C292" s="9"/>
      <c r="D292" s="9"/>
      <c r="E292" s="9"/>
      <c r="F292" s="10"/>
    </row>
    <row r="293" spans="2:6" ht="15.75">
      <c r="B293" s="9"/>
      <c r="C293" s="9"/>
      <c r="D293" s="9"/>
      <c r="E293" s="9"/>
      <c r="F293" s="10"/>
    </row>
    <row r="294" spans="2:6" ht="15.75">
      <c r="B294" s="9"/>
      <c r="C294" s="9"/>
      <c r="D294" s="9"/>
      <c r="E294" s="9"/>
      <c r="F294" s="10"/>
    </row>
    <row r="295" spans="2:6" ht="15.75">
      <c r="B295" s="9"/>
      <c r="C295" s="9"/>
      <c r="D295" s="9"/>
      <c r="E295" s="9"/>
      <c r="F295" s="10"/>
    </row>
    <row r="296" spans="2:6" ht="15.75">
      <c r="B296" s="9"/>
      <c r="C296" s="9"/>
      <c r="D296" s="9"/>
      <c r="E296" s="9"/>
      <c r="F296" s="10"/>
    </row>
    <row r="297" spans="2:6" ht="15.75">
      <c r="B297" s="9"/>
      <c r="C297" s="9"/>
      <c r="D297" s="9"/>
      <c r="E297" s="9"/>
      <c r="F297" s="10"/>
    </row>
    <row r="298" spans="2:6" ht="15.75">
      <c r="B298" s="9"/>
      <c r="C298" s="9"/>
      <c r="D298" s="9"/>
      <c r="E298" s="9"/>
      <c r="F298" s="10"/>
    </row>
    <row r="299" spans="2:6" ht="15.75">
      <c r="B299" s="9"/>
      <c r="C299" s="9"/>
      <c r="D299" s="9"/>
      <c r="E299" s="9"/>
      <c r="F299" s="10"/>
    </row>
    <row r="300" spans="2:5" ht="15.75">
      <c r="B300" s="9"/>
      <c r="C300" s="9"/>
      <c r="D300" s="9"/>
      <c r="E300" s="9"/>
    </row>
    <row r="301" spans="2:5" ht="15.75">
      <c r="B301" s="9"/>
      <c r="C301" s="9"/>
      <c r="D301" s="9"/>
      <c r="E301" s="9"/>
    </row>
    <row r="302" spans="2:4" ht="15.75">
      <c r="B302" s="9"/>
      <c r="C302" s="9"/>
      <c r="D302" s="9"/>
    </row>
  </sheetData>
  <sheetProtection/>
  <mergeCells count="2">
    <mergeCell ref="F12:F13"/>
    <mergeCell ref="G12:G13"/>
  </mergeCells>
  <printOptions/>
  <pageMargins left="0.75" right="0.75" top="1" bottom="1" header="0.5" footer="0.5"/>
  <pageSetup horizontalDpi="200" verticalDpi="2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6" sqref="D26"/>
    </sheetView>
  </sheetViews>
  <sheetFormatPr defaultColWidth="9.00390625" defaultRowHeight="12.75"/>
  <cols>
    <col min="2" max="2" width="25.625" style="42" customWidth="1"/>
    <col min="3" max="3" width="43.00390625" style="42" customWidth="1"/>
    <col min="4" max="4" width="11.375" style="42" customWidth="1"/>
    <col min="5" max="5" width="9.875" style="0" customWidth="1"/>
    <col min="6" max="6" width="1.75390625" style="0" customWidth="1"/>
  </cols>
  <sheetData>
    <row r="1" spans="2:6" ht="15.75">
      <c r="B1" s="63"/>
      <c r="C1" s="64"/>
      <c r="D1" s="64"/>
      <c r="E1" s="32" t="s">
        <v>116</v>
      </c>
      <c r="F1" s="32"/>
    </row>
    <row r="2" spans="2:6" ht="15">
      <c r="B2" s="63"/>
      <c r="C2" s="64"/>
      <c r="D2" s="64"/>
      <c r="E2" s="49" t="s">
        <v>219</v>
      </c>
      <c r="F2" s="49"/>
    </row>
    <row r="3" spans="2:6" ht="15">
      <c r="B3" s="63"/>
      <c r="C3" s="64"/>
      <c r="D3" s="64"/>
      <c r="E3" s="49" t="s">
        <v>191</v>
      </c>
      <c r="F3" s="49"/>
    </row>
    <row r="4" spans="2:6" ht="15">
      <c r="B4" s="65"/>
      <c r="C4" s="64"/>
      <c r="D4" s="64"/>
      <c r="E4" s="49" t="s">
        <v>204</v>
      </c>
      <c r="F4" s="49"/>
    </row>
    <row r="5" ht="1.5" customHeight="1"/>
    <row r="6" ht="12.75" hidden="1"/>
    <row r="7" ht="12.75" hidden="1">
      <c r="D7" s="49"/>
    </row>
    <row r="8" ht="12.75" hidden="1"/>
    <row r="9" ht="12.75">
      <c r="C9" s="94" t="s">
        <v>5</v>
      </c>
    </row>
    <row r="10" ht="15.75">
      <c r="C10" s="34" t="s">
        <v>4</v>
      </c>
    </row>
    <row r="11" ht="15.75">
      <c r="C11" s="95" t="s">
        <v>192</v>
      </c>
    </row>
    <row r="12" ht="15.75">
      <c r="C12" s="95" t="s">
        <v>205</v>
      </c>
    </row>
    <row r="13" ht="15.75">
      <c r="C13" s="95"/>
    </row>
    <row r="14" spans="3:4" ht="15.75">
      <c r="C14" s="95"/>
      <c r="D14" s="48" t="s">
        <v>49</v>
      </c>
    </row>
    <row r="15" spans="2:5" ht="12.75">
      <c r="B15" s="96" t="s">
        <v>0</v>
      </c>
      <c r="C15" s="96" t="s">
        <v>3</v>
      </c>
      <c r="D15" s="96" t="s">
        <v>111</v>
      </c>
      <c r="E15" s="96" t="s">
        <v>113</v>
      </c>
    </row>
    <row r="16" spans="2:5" ht="12.75">
      <c r="B16" s="97" t="s">
        <v>1</v>
      </c>
      <c r="C16" s="97"/>
      <c r="D16" s="97"/>
      <c r="E16" s="97"/>
    </row>
    <row r="17" spans="2:5" ht="25.5">
      <c r="B17" s="98"/>
      <c r="C17" s="99" t="s">
        <v>18</v>
      </c>
      <c r="D17" s="129">
        <f>D19</f>
        <v>-0.0010000000002037268</v>
      </c>
      <c r="E17" s="129">
        <f>E19</f>
        <v>-187.1160000000002</v>
      </c>
    </row>
    <row r="18" spans="2:5" ht="12.75">
      <c r="B18" s="98"/>
      <c r="C18" s="98"/>
      <c r="D18" s="129"/>
      <c r="E18" s="129"/>
    </row>
    <row r="19" spans="2:5" ht="25.5">
      <c r="B19" s="100" t="s">
        <v>103</v>
      </c>
      <c r="C19" s="101" t="s">
        <v>25</v>
      </c>
      <c r="D19" s="130">
        <f>D22+D21</f>
        <v>-0.0010000000002037268</v>
      </c>
      <c r="E19" s="130">
        <f>E22+E21</f>
        <v>-187.1160000000002</v>
      </c>
    </row>
    <row r="20" spans="2:5" ht="12.75">
      <c r="B20" s="102"/>
      <c r="C20" s="103"/>
      <c r="D20" s="129"/>
      <c r="E20" s="129"/>
    </row>
    <row r="21" spans="2:5" ht="40.5" customHeight="1">
      <c r="B21" s="100" t="s">
        <v>101</v>
      </c>
      <c r="C21" s="101" t="s">
        <v>26</v>
      </c>
      <c r="D21" s="131">
        <f>D38</f>
        <v>-8250.880000000001</v>
      </c>
      <c r="E21" s="131">
        <f>E38</f>
        <v>-1649.873</v>
      </c>
    </row>
    <row r="22" spans="2:5" ht="25.5">
      <c r="B22" s="104" t="s">
        <v>102</v>
      </c>
      <c r="C22" s="105" t="s">
        <v>29</v>
      </c>
      <c r="D22" s="132">
        <f>D39</f>
        <v>8250.879</v>
      </c>
      <c r="E22" s="132">
        <f>E39</f>
        <v>1462.7569999999998</v>
      </c>
    </row>
    <row r="23" ht="66.75" customHeight="1"/>
    <row r="24" spans="1:4" ht="15.75">
      <c r="A24" s="35"/>
      <c r="B24" s="35"/>
      <c r="C24" s="64"/>
      <c r="D24" s="32" t="s">
        <v>117</v>
      </c>
    </row>
    <row r="25" spans="1:4" ht="15.75">
      <c r="A25" s="35"/>
      <c r="B25" s="35"/>
      <c r="C25" s="64"/>
      <c r="D25" s="49" t="s">
        <v>219</v>
      </c>
    </row>
    <row r="26" spans="1:4" ht="15.75">
      <c r="A26" s="35"/>
      <c r="B26" s="35"/>
      <c r="C26" s="64"/>
      <c r="D26" s="49" t="s">
        <v>191</v>
      </c>
    </row>
    <row r="27" spans="1:4" ht="15.75">
      <c r="A27" s="35"/>
      <c r="B27" s="35"/>
      <c r="C27" s="64"/>
      <c r="D27" s="49" t="s">
        <v>206</v>
      </c>
    </row>
    <row r="28" spans="1:4" ht="15.75">
      <c r="A28" s="35"/>
      <c r="B28" s="35"/>
      <c r="C28" s="35"/>
      <c r="D28"/>
    </row>
    <row r="29" spans="1:5" ht="15.75">
      <c r="A29" s="203" t="s">
        <v>138</v>
      </c>
      <c r="B29" s="204"/>
      <c r="C29" s="204"/>
      <c r="D29" s="205"/>
      <c r="E29" s="205"/>
    </row>
    <row r="30" spans="1:5" ht="30.75" customHeight="1">
      <c r="A30" s="203" t="s">
        <v>193</v>
      </c>
      <c r="B30" s="206"/>
      <c r="C30" s="206"/>
      <c r="D30" s="206"/>
      <c r="E30" s="206"/>
    </row>
    <row r="31" spans="1:4" ht="15.75">
      <c r="A31" s="207"/>
      <c r="B31" s="208"/>
      <c r="C31" s="208"/>
      <c r="D31"/>
    </row>
    <row r="32" spans="1:4" ht="15.75">
      <c r="A32" s="34"/>
      <c r="B32" s="207"/>
      <c r="C32" s="207"/>
      <c r="D32"/>
    </row>
    <row r="33" spans="1:4" ht="15.75">
      <c r="A33" s="35"/>
      <c r="B33" s="35"/>
      <c r="C33" s="35"/>
      <c r="D33" t="s">
        <v>118</v>
      </c>
    </row>
    <row r="34" spans="1:5" ht="15.75">
      <c r="A34" s="36" t="s">
        <v>22</v>
      </c>
      <c r="B34" s="36" t="s">
        <v>20</v>
      </c>
      <c r="C34" s="36" t="s">
        <v>19</v>
      </c>
      <c r="D34" s="209" t="s">
        <v>111</v>
      </c>
      <c r="E34" s="209" t="s">
        <v>113</v>
      </c>
    </row>
    <row r="35" spans="1:5" ht="22.5" customHeight="1">
      <c r="A35" s="37" t="s">
        <v>23</v>
      </c>
      <c r="B35" s="38" t="s">
        <v>21</v>
      </c>
      <c r="C35" s="38"/>
      <c r="D35" s="209"/>
      <c r="E35" s="209"/>
    </row>
    <row r="36" spans="1:5" ht="39.75" customHeight="1">
      <c r="A36" s="39"/>
      <c r="B36" s="201" t="s">
        <v>44</v>
      </c>
      <c r="C36" s="202"/>
      <c r="D36" s="117"/>
      <c r="E36" s="117"/>
    </row>
    <row r="37" spans="1:5" ht="31.5">
      <c r="A37" s="40" t="s">
        <v>50</v>
      </c>
      <c r="B37" s="40" t="s">
        <v>43</v>
      </c>
      <c r="C37" s="41" t="s">
        <v>45</v>
      </c>
      <c r="D37" s="133">
        <f>-D38-D39</f>
        <v>0.0010000000002037268</v>
      </c>
      <c r="E37" s="133">
        <f>-E38-E39</f>
        <v>187.1160000000002</v>
      </c>
    </row>
    <row r="38" spans="1:5" ht="31.5">
      <c r="A38" s="40" t="s">
        <v>50</v>
      </c>
      <c r="B38" s="40" t="s">
        <v>27</v>
      </c>
      <c r="C38" s="41" t="s">
        <v>46</v>
      </c>
      <c r="D38" s="133">
        <f>-'Доходы '!C30</f>
        <v>-8250.880000000001</v>
      </c>
      <c r="E38" s="133">
        <f>-'Доходы '!D30</f>
        <v>-1649.873</v>
      </c>
    </row>
    <row r="39" spans="1:5" ht="31.5">
      <c r="A39" s="40" t="s">
        <v>50</v>
      </c>
      <c r="B39" s="40" t="s">
        <v>28</v>
      </c>
      <c r="C39" s="41" t="s">
        <v>47</v>
      </c>
      <c r="D39" s="133">
        <f>ведом!G85</f>
        <v>8250.879</v>
      </c>
      <c r="E39" s="133">
        <f>ведом!H85</f>
        <v>1462.7569999999998</v>
      </c>
    </row>
  </sheetData>
  <sheetProtection/>
  <mergeCells count="7">
    <mergeCell ref="B36:C36"/>
    <mergeCell ref="A29:E29"/>
    <mergeCell ref="A30:E30"/>
    <mergeCell ref="A31:C31"/>
    <mergeCell ref="B32:C32"/>
    <mergeCell ref="D34:D35"/>
    <mergeCell ref="E34:E35"/>
  </mergeCells>
  <printOptions/>
  <pageMargins left="0.35433070866141736" right="0.15748031496062992" top="0.5905511811023623" bottom="0.5905511811023623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user</cp:lastModifiedBy>
  <cp:lastPrinted>2023-04-19T11:32:40Z</cp:lastPrinted>
  <dcterms:created xsi:type="dcterms:W3CDTF">2005-11-22T10:24:18Z</dcterms:created>
  <dcterms:modified xsi:type="dcterms:W3CDTF">2023-05-03T06:30:20Z</dcterms:modified>
  <cp:category/>
  <cp:version/>
  <cp:contentType/>
  <cp:contentStatus/>
</cp:coreProperties>
</file>